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ANTENAS\Apuntes antenas\Calculadores\"/>
    </mc:Choice>
  </mc:AlternateContent>
  <xr:revisionPtr revIDLastSave="0" documentId="13_ncr:1_{0E3D0FF1-BC14-490B-9F0E-B354D59AA7D2}" xr6:coauthVersionLast="36" xr6:coauthVersionMax="47" xr10:uidLastSave="{00000000-0000-0000-0000-000000000000}"/>
  <bookViews>
    <workbookView xWindow="2580" yWindow="490" windowWidth="17280" windowHeight="8960" activeTab="1" xr2:uid="{00000000-000D-0000-FFFF-FFFF00000000}"/>
  </bookViews>
  <sheets>
    <sheet name="Guia de manejo" sheetId="2" r:id="rId1"/>
    <sheet name="Calculador" sheetId="1" r:id="rId2"/>
  </sheets>
  <calcPr calcId="191029" iterate="1" iterateCount="1000" iterateDelta="1"/>
</workbook>
</file>

<file path=xl/calcChain.xml><?xml version="1.0" encoding="utf-8"?>
<calcChain xmlns="http://schemas.openxmlformats.org/spreadsheetml/2006/main">
  <c r="C18" i="1" l="1"/>
  <c r="R6" i="1"/>
  <c r="R9" i="1"/>
  <c r="R12" i="1" l="1"/>
  <c r="N10" i="1"/>
  <c r="G10" i="1"/>
  <c r="R10" i="1" l="1"/>
  <c r="R14" i="1" s="1"/>
  <c r="R5" i="1" l="1"/>
  <c r="L18" i="1" l="1"/>
</calcChain>
</file>

<file path=xl/sharedStrings.xml><?xml version="1.0" encoding="utf-8"?>
<sst xmlns="http://schemas.openxmlformats.org/spreadsheetml/2006/main" count="37" uniqueCount="37">
  <si>
    <t>dato</t>
  </si>
  <si>
    <t>D</t>
  </si>
  <si>
    <t>R</t>
  </si>
  <si>
    <t>l</t>
  </si>
  <si>
    <t>Longitud de la bobina (cm)</t>
  </si>
  <si>
    <t>N</t>
  </si>
  <si>
    <t>n</t>
  </si>
  <si>
    <t>X</t>
  </si>
  <si>
    <t>Inductancia</t>
  </si>
  <si>
    <t>CALCULO DE INDUCTANCIA</t>
  </si>
  <si>
    <t>CALCULO DE NUMERO DE ESPIRAS</t>
  </si>
  <si>
    <t>Número de espiras</t>
  </si>
  <si>
    <t>ESPIRAS</t>
  </si>
  <si>
    <t>INDUCTANCIA</t>
  </si>
  <si>
    <t>CALCULO DE BOBINAS</t>
  </si>
  <si>
    <t>L</t>
  </si>
  <si>
    <t>Número de espiras "N"</t>
  </si>
  <si>
    <t>diametro del hilo "d"(m/m)</t>
  </si>
  <si>
    <t>Diametro del soporte "D" (mm)</t>
  </si>
  <si>
    <t>Separación entre de espiras "p" (mm)</t>
  </si>
  <si>
    <r>
      <t>(</t>
    </r>
    <r>
      <rPr>
        <b/>
        <sz val="10"/>
        <color indexed="10"/>
        <rFont val="Calibri"/>
        <family val="2"/>
      </rPr>
      <t>μ</t>
    </r>
    <r>
      <rPr>
        <b/>
        <sz val="10"/>
        <color indexed="10"/>
        <rFont val="Arial"/>
        <family val="2"/>
      </rPr>
      <t>H)</t>
    </r>
  </si>
  <si>
    <r>
      <t>Inductancia (</t>
    </r>
    <r>
      <rPr>
        <b/>
        <sz val="10"/>
        <color indexed="62"/>
        <rFont val="Calibri"/>
        <family val="2"/>
      </rPr>
      <t>μH</t>
    </r>
    <r>
      <rPr>
        <b/>
        <sz val="10"/>
        <color indexed="62"/>
        <rFont val="Arial"/>
        <family val="2"/>
      </rPr>
      <t>)</t>
    </r>
  </si>
  <si>
    <t xml:space="preserve"> </t>
  </si>
  <si>
    <t>Longitud de la bobina "l"(cm)</t>
  </si>
  <si>
    <t>Diámetro del hilo "d"(mm)</t>
  </si>
  <si>
    <t>Diam</t>
  </si>
  <si>
    <t xml:space="preserve">    </t>
  </si>
  <si>
    <t>Separación entre espiras"p" (mm)</t>
  </si>
  <si>
    <t>Separación (p)</t>
  </si>
  <si>
    <t>N por cm</t>
  </si>
  <si>
    <t>Ø Completo</t>
  </si>
  <si>
    <t>Diámetro  soporte</t>
  </si>
  <si>
    <t>Diametro completo entre centros (mm)</t>
  </si>
  <si>
    <t>Ø</t>
  </si>
  <si>
    <t>Calibre</t>
  </si>
  <si>
    <t>Diámetro completo (cm)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</si>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</sst>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25" x14ac:knownFonts="1">
    <font>
      <sz val="10"/>
      <name val="Arial"/>
    </font>
    <font>
      <sz val="8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22"/>
      <name val="Arial"/>
      <family val="2"/>
    </font>
    <font>
      <b/>
      <sz val="10"/>
      <color indexed="9"/>
      <name val="Arial"/>
      <family val="2"/>
    </font>
    <font>
      <sz val="10"/>
      <color indexed="12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62"/>
      <name val="Arial"/>
      <family val="2"/>
    </font>
    <font>
      <b/>
      <sz val="10"/>
      <color indexed="10"/>
      <name val="Calibri"/>
      <family val="2"/>
    </font>
    <font>
      <b/>
      <sz val="10"/>
      <color indexed="62"/>
      <name val="Calibri"/>
      <family val="2"/>
    </font>
    <font>
      <sz val="10"/>
      <color theme="0" tint="-0.249977111117893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b/>
      <sz val="10"/>
      <color theme="3" tint="-0.249977111117893"/>
      <name val="Arial"/>
      <family val="2"/>
    </font>
    <font>
      <sz val="10"/>
      <color theme="3" tint="-0.249977111117893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6" fillId="0" borderId="0" xfId="0" applyFont="1"/>
    <xf numFmtId="164" fontId="8" fillId="0" borderId="0" xfId="0" applyNumberFormat="1" applyFont="1"/>
    <xf numFmtId="2" fontId="0" fillId="0" borderId="0" xfId="0" applyNumberFormat="1"/>
    <xf numFmtId="0" fontId="9" fillId="0" borderId="0" xfId="0" applyFont="1" applyAlignment="1">
      <alignment horizontal="center" vertical="center" wrapText="1"/>
    </xf>
    <xf numFmtId="0" fontId="16" fillId="0" borderId="0" xfId="0" applyFont="1"/>
    <xf numFmtId="0" fontId="10" fillId="0" borderId="0" xfId="0" applyFont="1"/>
    <xf numFmtId="2" fontId="16" fillId="0" borderId="0" xfId="0" applyNumberFormat="1" applyFont="1"/>
    <xf numFmtId="0" fontId="7" fillId="2" borderId="0" xfId="0" applyFont="1" applyFill="1"/>
    <xf numFmtId="2" fontId="0" fillId="2" borderId="0" xfId="0" applyNumberFormat="1" applyFill="1"/>
    <xf numFmtId="164" fontId="2" fillId="0" borderId="0" xfId="0" applyNumberFormat="1" applyFont="1"/>
    <xf numFmtId="0" fontId="0" fillId="2" borderId="1" xfId="0" applyFill="1" applyBorder="1"/>
    <xf numFmtId="0" fontId="0" fillId="2" borderId="2" xfId="0" applyFill="1" applyBorder="1"/>
    <xf numFmtId="2" fontId="0" fillId="2" borderId="3" xfId="0" applyNumberFormat="1" applyFill="1" applyBorder="1"/>
    <xf numFmtId="2" fontId="0" fillId="2" borderId="4" xfId="0" applyNumberFormat="1" applyFill="1" applyBorder="1"/>
    <xf numFmtId="2" fontId="0" fillId="2" borderId="5" xfId="0" applyNumberFormat="1" applyFill="1" applyBorder="1" applyAlignment="1">
      <alignment horizontal="center"/>
    </xf>
    <xf numFmtId="2" fontId="0" fillId="2" borderId="5" xfId="0" applyNumberFormat="1" applyFill="1" applyBorder="1"/>
    <xf numFmtId="0" fontId="7" fillId="2" borderId="5" xfId="0" applyFont="1" applyFill="1" applyBorder="1"/>
    <xf numFmtId="2" fontId="17" fillId="2" borderId="5" xfId="0" applyNumberFormat="1" applyFont="1" applyFill="1" applyBorder="1" applyAlignment="1">
      <alignment horizontal="right"/>
    </xf>
    <xf numFmtId="0" fontId="0" fillId="3" borderId="1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2" xfId="0" applyFill="1" applyBorder="1"/>
    <xf numFmtId="0" fontId="0" fillId="3" borderId="0" xfId="0" applyFill="1"/>
    <xf numFmtId="0" fontId="0" fillId="3" borderId="5" xfId="0" applyFill="1" applyBorder="1"/>
    <xf numFmtId="0" fontId="5" fillId="3" borderId="0" xfId="0" applyFont="1" applyFill="1"/>
    <xf numFmtId="2" fontId="0" fillId="3" borderId="0" xfId="0" applyNumberFormat="1" applyFill="1"/>
    <xf numFmtId="0" fontId="4" fillId="3" borderId="0" xfId="0" applyFont="1" applyFill="1"/>
    <xf numFmtId="0" fontId="4" fillId="3" borderId="5" xfId="0" applyFont="1" applyFill="1" applyBorder="1"/>
    <xf numFmtId="0" fontId="2" fillId="3" borderId="6" xfId="0" applyFont="1" applyFill="1" applyBorder="1" applyProtection="1">
      <protection locked="0"/>
    </xf>
    <xf numFmtId="0" fontId="3" fillId="3" borderId="0" xfId="0" applyFont="1" applyFill="1"/>
    <xf numFmtId="0" fontId="3" fillId="3" borderId="5" xfId="0" applyFont="1" applyFill="1" applyBorder="1"/>
    <xf numFmtId="0" fontId="10" fillId="3" borderId="0" xfId="0" applyFont="1" applyFill="1"/>
    <xf numFmtId="0" fontId="7" fillId="3" borderId="0" xfId="0" applyFont="1" applyFill="1"/>
    <xf numFmtId="0" fontId="6" fillId="3" borderId="0" xfId="0" applyFont="1" applyFill="1"/>
    <xf numFmtId="0" fontId="6" fillId="3" borderId="5" xfId="0" applyFont="1" applyFill="1" applyBorder="1"/>
    <xf numFmtId="0" fontId="4" fillId="2" borderId="2" xfId="0" applyFont="1" applyFill="1" applyBorder="1"/>
    <xf numFmtId="0" fontId="3" fillId="2" borderId="2" xfId="0" applyFont="1" applyFill="1" applyBorder="1"/>
    <xf numFmtId="0" fontId="0" fillId="4" borderId="0" xfId="0" applyFill="1"/>
    <xf numFmtId="0" fontId="4" fillId="4" borderId="0" xfId="0" applyFont="1" applyFill="1"/>
    <xf numFmtId="0" fontId="3" fillId="4" borderId="0" xfId="0" applyFont="1" applyFill="1"/>
    <xf numFmtId="0" fontId="6" fillId="4" borderId="0" xfId="0" applyFont="1" applyFill="1"/>
    <xf numFmtId="0" fontId="0" fillId="0" borderId="3" xfId="0" applyBorder="1"/>
    <xf numFmtId="0" fontId="9" fillId="0" borderId="3" xfId="0" applyFont="1" applyBorder="1" applyAlignment="1">
      <alignment horizontal="center" vertical="center" wrapText="1"/>
    </xf>
    <xf numFmtId="0" fontId="0" fillId="4" borderId="7" xfId="0" applyFill="1" applyBorder="1"/>
    <xf numFmtId="165" fontId="0" fillId="0" borderId="0" xfId="0" applyNumberFormat="1"/>
    <xf numFmtId="165" fontId="0" fillId="2" borderId="3" xfId="0" applyNumberFormat="1" applyFill="1" applyBorder="1"/>
    <xf numFmtId="165" fontId="0" fillId="2" borderId="0" xfId="0" applyNumberFormat="1" applyFill="1"/>
    <xf numFmtId="165" fontId="8" fillId="0" borderId="0" xfId="0" applyNumberFormat="1" applyFont="1"/>
    <xf numFmtId="1" fontId="9" fillId="0" borderId="0" xfId="0" applyNumberFormat="1" applyFont="1" applyAlignment="1">
      <alignment horizontal="right" vertical="center" wrapText="1"/>
    </xf>
    <xf numFmtId="0" fontId="19" fillId="3" borderId="0" xfId="0" applyFont="1" applyFill="1" applyAlignment="1">
      <alignment horizontal="right"/>
    </xf>
    <xf numFmtId="2" fontId="19" fillId="3" borderId="0" xfId="0" applyNumberFormat="1" applyFont="1" applyFill="1" applyAlignment="1">
      <alignment horizontal="right"/>
    </xf>
    <xf numFmtId="0" fontId="19" fillId="3" borderId="0" xfId="0" applyFont="1" applyFill="1"/>
    <xf numFmtId="0" fontId="18" fillId="3" borderId="0" xfId="0" applyFont="1" applyFill="1" applyAlignment="1">
      <alignment horizontal="right"/>
    </xf>
    <xf numFmtId="0" fontId="18" fillId="3" borderId="0" xfId="0" applyFont="1" applyFill="1"/>
    <xf numFmtId="0" fontId="19" fillId="2" borderId="0" xfId="0" applyFont="1" applyFill="1" applyAlignment="1">
      <alignment horizontal="right"/>
    </xf>
    <xf numFmtId="2" fontId="20" fillId="2" borderId="0" xfId="0" applyNumberFormat="1" applyFont="1" applyFill="1" applyAlignment="1">
      <alignment horizontal="right"/>
    </xf>
    <xf numFmtId="2" fontId="18" fillId="2" borderId="0" xfId="0" applyNumberFormat="1" applyFont="1" applyFill="1" applyAlignment="1">
      <alignment horizontal="right"/>
    </xf>
    <xf numFmtId="165" fontId="21" fillId="2" borderId="0" xfId="0" applyNumberFormat="1" applyFont="1" applyFill="1"/>
    <xf numFmtId="165" fontId="22" fillId="2" borderId="0" xfId="0" applyNumberFormat="1" applyFont="1" applyFill="1"/>
    <xf numFmtId="0" fontId="2" fillId="3" borderId="6" xfId="0" applyFont="1" applyFill="1" applyBorder="1"/>
    <xf numFmtId="0" fontId="2" fillId="3" borderId="0" xfId="0" applyFont="1" applyFill="1" applyProtection="1">
      <protection locked="0"/>
    </xf>
    <xf numFmtId="165" fontId="18" fillId="3" borderId="0" xfId="0" applyNumberFormat="1" applyFont="1" applyFill="1"/>
    <xf numFmtId="1" fontId="0" fillId="0" borderId="0" xfId="0" applyNumberFormat="1" applyAlignment="1">
      <alignment horizontal="right"/>
    </xf>
    <xf numFmtId="1" fontId="12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0" fontId="10" fillId="3" borderId="6" xfId="0" applyFont="1" applyFill="1" applyBorder="1" applyProtection="1">
      <protection locked="0"/>
    </xf>
    <xf numFmtId="165" fontId="10" fillId="2" borderId="6" xfId="0" applyNumberFormat="1" applyFont="1" applyFill="1" applyBorder="1"/>
    <xf numFmtId="0" fontId="2" fillId="3" borderId="8" xfId="0" applyFont="1" applyFill="1" applyBorder="1"/>
    <xf numFmtId="166" fontId="18" fillId="3" borderId="6" xfId="0" applyNumberFormat="1" applyFont="1" applyFill="1" applyBorder="1"/>
    <xf numFmtId="0" fontId="0" fillId="0" borderId="11" xfId="0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0" fillId="0" borderId="12" xfId="0" applyFont="1" applyBorder="1" applyAlignment="1"/>
    <xf numFmtId="0" fontId="10" fillId="0" borderId="13" xfId="0" applyFont="1" applyBorder="1" applyAlignment="1"/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10" fillId="2" borderId="0" xfId="0" applyNumberFormat="1" applyFont="1" applyFill="1"/>
    <xf numFmtId="0" fontId="10" fillId="0" borderId="18" xfId="0" applyFont="1" applyBorder="1" applyAlignment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0" fillId="0" borderId="11" xfId="0" applyFont="1" applyFill="1" applyBorder="1" applyAlignment="1"/>
    <xf numFmtId="0" fontId="0" fillId="0" borderId="11" xfId="0" applyBorder="1"/>
    <xf numFmtId="0" fontId="9" fillId="0" borderId="0" xfId="0" applyFont="1" applyAlignment="1">
      <alignment horizontal="center" vertical="center" wrapText="1"/>
    </xf>
    <xf numFmtId="0" fontId="23" fillId="3" borderId="0" xfId="0" applyFont="1" applyFill="1"/>
    <xf numFmtId="0" fontId="0" fillId="2" borderId="0" xfId="0" applyFill="1" applyBorder="1"/>
    <xf numFmtId="0" fontId="3" fillId="2" borderId="0" xfId="0" applyFont="1" applyFill="1" applyBorder="1"/>
    <xf numFmtId="0" fontId="6" fillId="2" borderId="0" xfId="0" applyFont="1" applyFill="1" applyBorder="1"/>
    <xf numFmtId="0" fontId="0" fillId="3" borderId="21" xfId="0" applyFill="1" applyBorder="1"/>
    <xf numFmtId="165" fontId="0" fillId="3" borderId="0" xfId="0" applyNumberFormat="1" applyFill="1"/>
    <xf numFmtId="0" fontId="24" fillId="3" borderId="21" xfId="0" applyFont="1" applyFill="1" applyBorder="1"/>
    <xf numFmtId="0" fontId="20" fillId="2" borderId="0" xfId="0" applyFont="1" applyFill="1" applyAlignment="1">
      <alignment horizontal="right"/>
    </xf>
    <xf numFmtId="2" fontId="18" fillId="2" borderId="0" xfId="0" applyNumberFormat="1" applyFont="1" applyFill="1" applyBorder="1" applyAlignment="1">
      <alignment horizontal="right"/>
    </xf>
    <xf numFmtId="0" fontId="2" fillId="3" borderId="0" xfId="0" applyFont="1" applyFill="1" applyBorder="1"/>
    <xf numFmtId="0" fontId="0" fillId="3" borderId="0" xfId="0" applyFill="1" applyBorder="1"/>
    <xf numFmtId="0" fontId="20" fillId="2" borderId="6" xfId="0" applyFont="1" applyFill="1" applyBorder="1" applyAlignment="1">
      <alignment horizontal="right"/>
    </xf>
    <xf numFmtId="2" fontId="0" fillId="0" borderId="1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0" fillId="3" borderId="6" xfId="0" applyFill="1" applyBorder="1"/>
    <xf numFmtId="1" fontId="18" fillId="2" borderId="6" xfId="0" applyNumberFormat="1" applyFont="1" applyFill="1" applyBorder="1" applyAlignment="1">
      <alignment horizontal="right"/>
    </xf>
    <xf numFmtId="0" fontId="10" fillId="0" borderId="11" xfId="0" applyFont="1" applyBorder="1" applyAlignment="1">
      <alignment horizontal="right"/>
    </xf>
    <xf numFmtId="0" fontId="10" fillId="0" borderId="11" xfId="0" applyFont="1" applyBorder="1"/>
    <xf numFmtId="2" fontId="10" fillId="0" borderId="11" xfId="0" applyNumberFormat="1" applyFont="1" applyBorder="1"/>
    <xf numFmtId="0" fontId="1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3" borderId="9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0" fontId="12" fillId="3" borderId="10" xfId="0" applyFont="1" applyFill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2" fontId="12" fillId="2" borderId="9" xfId="0" applyNumberFormat="1" applyFont="1" applyFill="1" applyBorder="1" applyAlignment="1">
      <alignment horizontal="center"/>
    </xf>
    <xf numFmtId="2" fontId="12" fillId="2" borderId="8" xfId="0" applyNumberFormat="1" applyFont="1" applyFill="1" applyBorder="1" applyAlignment="1">
      <alignment horizontal="center"/>
    </xf>
    <xf numFmtId="2" fontId="12" fillId="2" borderId="10" xfId="0" applyNumberFormat="1" applyFont="1" applyFill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6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274320</xdr:colOff>
      <xdr:row>0</xdr:row>
      <xdr:rowOff>144780</xdr:rowOff>
    </xdr:from>
    <xdr:to>
      <xdr:col>6</xdr:col>
      <xdr:colOff>220980</xdr:colOff>
      <xdr:row>9</xdr:row>
      <xdr:rowOff>30480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74320" y="144780"/>
          <a:ext cx="4701540" cy="13944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Programa que calcula la inductancia de una bobina de la que se conocen su diámetro, longitud y número de espiras,</a:t>
          </a:r>
          <a:r>
            <a:rPr lang="es-ES" sz="1100" baseline="0"/>
            <a:t> y por otra parte hace el cálculo inverso: calcula el número de espiras necesario para construir una bobina de una inductancia determinada, el diámetro del hilo a emplear y el diámetro del soporte o forma, con la premisa de que las espiras formadas deben estar separadas una distancia igual al diámetro del hilo.</a:t>
          </a:r>
          <a:endParaRPr lang="es-E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163285</xdr:colOff>
      <xdr:row>23</xdr:row>
      <xdr:rowOff>123372</xdr:rowOff>
    </xdr:from>
    <xdr:to>
      <xdr:col>4</xdr:col>
      <xdr:colOff>286293</xdr:colOff>
      <xdr:row>38</xdr:row>
      <xdr:rowOff>10341</xdr:rowOff>
    </xdr:to>
    <xdr:pic>
      <xdr:nvPicPr>
        <xdr:cNvPr id="1051" name="2 Imagen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14" y="4005943"/>
          <a:ext cx="2980508" cy="23362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507999</xdr:colOff>
      <xdr:row>23</xdr:row>
      <xdr:rowOff>23295</xdr:rowOff>
    </xdr:from>
    <xdr:to>
      <xdr:col>16</xdr:col>
      <xdr:colOff>181446</xdr:colOff>
      <xdr:row>51</xdr:row>
      <xdr:rowOff>73286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887D33-A827-41C3-AD2B-689D9F942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88428" y="3905866"/>
          <a:ext cx="5860161" cy="46219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>
      <selection activeCell="J7" sqref="J7"/>
    </sheetView>
  </sheetViews>
  <sheetFormatPr baseColWidth="10" defaultRowHeight="12.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3"/>
  <sheetViews>
    <sheetView showGridLines="0" tabSelected="1" topLeftCell="F1" zoomScale="140" zoomScaleNormal="140" zoomScaleSheetLayoutView="81" workbookViewId="0">
      <selection activeCell="L17" sqref="L17"/>
    </sheetView>
  </sheetViews>
  <sheetFormatPr baseColWidth="10" defaultRowHeight="12.5" x14ac:dyDescent="0.25"/>
  <cols>
    <col min="1" max="1" width="0.81640625" customWidth="1"/>
    <col min="2" max="2" width="33.54296875" customWidth="1"/>
    <col min="3" max="3" width="6" customWidth="1"/>
    <col min="4" max="4" width="1.453125" customWidth="1"/>
    <col min="5" max="5" width="9.90625" style="3" customWidth="1"/>
    <col min="6" max="6" width="4.90625" style="3" customWidth="1"/>
    <col min="7" max="7" width="9.08984375" customWidth="1"/>
    <col min="8" max="8" width="4.26953125" customWidth="1"/>
    <col min="9" max="9" width="13" customWidth="1"/>
    <col min="10" max="10" width="6" customWidth="1"/>
    <col min="11" max="11" width="25.36328125" style="3" customWidth="1"/>
    <col min="12" max="12" width="9.08984375" style="45" customWidth="1"/>
    <col min="13" max="13" width="18" customWidth="1"/>
    <col min="14" max="14" width="11.08984375" customWidth="1"/>
    <col min="15" max="15" width="2.54296875" customWidth="1"/>
    <col min="16" max="16" width="3.453125" style="63" customWidth="1"/>
    <col min="20" max="20" width="13" customWidth="1"/>
  </cols>
  <sheetData>
    <row r="1" spans="1:20" ht="13" thickBot="1" x14ac:dyDescent="0.3">
      <c r="P1" s="63">
        <v>1</v>
      </c>
    </row>
    <row r="2" spans="1:20" ht="13.5" thickBot="1" x14ac:dyDescent="0.35">
      <c r="A2" s="110" t="s">
        <v>14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2"/>
      <c r="P2" s="64">
        <v>2</v>
      </c>
    </row>
    <row r="3" spans="1:20" ht="13" thickBot="1" x14ac:dyDescent="0.3">
      <c r="P3" s="63">
        <v>3</v>
      </c>
    </row>
    <row r="4" spans="1:20" ht="13" thickBot="1" x14ac:dyDescent="0.3">
      <c r="A4" s="19"/>
      <c r="B4" s="20"/>
      <c r="C4" s="20"/>
      <c r="D4" s="20"/>
      <c r="E4" s="20"/>
      <c r="F4" s="20"/>
      <c r="G4" s="20"/>
      <c r="H4" s="21"/>
      <c r="I4" s="38"/>
      <c r="J4" s="11"/>
      <c r="K4" s="13"/>
      <c r="L4" s="46"/>
      <c r="M4" s="13"/>
      <c r="N4" s="13"/>
      <c r="O4" s="14"/>
      <c r="P4" s="63">
        <v>4</v>
      </c>
      <c r="Q4" s="6" t="s">
        <v>13</v>
      </c>
      <c r="R4" s="6"/>
    </row>
    <row r="5" spans="1:20" ht="13.5" thickBot="1" x14ac:dyDescent="0.35">
      <c r="A5" s="22"/>
      <c r="B5" s="107" t="s">
        <v>9</v>
      </c>
      <c r="C5" s="108"/>
      <c r="D5" s="108"/>
      <c r="E5" s="108"/>
      <c r="F5" s="108"/>
      <c r="G5" s="109"/>
      <c r="H5" s="24"/>
      <c r="I5" s="38"/>
      <c r="J5" s="12"/>
      <c r="K5" s="113" t="s">
        <v>10</v>
      </c>
      <c r="L5" s="114"/>
      <c r="M5" s="114"/>
      <c r="N5" s="115"/>
      <c r="O5" s="15"/>
      <c r="P5" s="63">
        <v>5</v>
      </c>
      <c r="Q5" s="101" t="s">
        <v>5</v>
      </c>
      <c r="R5" s="102">
        <f>C10</f>
        <v>18</v>
      </c>
      <c r="S5" s="5"/>
    </row>
    <row r="6" spans="1:20" x14ac:dyDescent="0.25">
      <c r="A6" s="22"/>
      <c r="B6" s="23"/>
      <c r="C6" s="23"/>
      <c r="D6" s="23"/>
      <c r="E6" s="23"/>
      <c r="F6" s="23"/>
      <c r="G6" s="23"/>
      <c r="H6" s="24"/>
      <c r="I6" s="38"/>
      <c r="J6" s="12"/>
      <c r="K6" s="9"/>
      <c r="L6" s="47"/>
      <c r="M6" s="9"/>
      <c r="N6" s="9"/>
      <c r="O6" s="16"/>
      <c r="P6" s="63">
        <v>6</v>
      </c>
      <c r="Q6" s="101" t="s">
        <v>2</v>
      </c>
      <c r="R6" s="102">
        <f>(L16/2)/10</f>
        <v>1.3725000000000001</v>
      </c>
      <c r="S6" s="5"/>
    </row>
    <row r="7" spans="1:20" ht="13.5" thickBot="1" x14ac:dyDescent="0.35">
      <c r="A7" s="22"/>
      <c r="B7" s="23"/>
      <c r="C7" s="25" t="s">
        <v>0</v>
      </c>
      <c r="D7" s="23"/>
      <c r="E7" s="26"/>
      <c r="F7" s="26"/>
      <c r="G7" s="27"/>
      <c r="H7" s="28"/>
      <c r="I7" s="39"/>
      <c r="J7" s="36"/>
      <c r="K7" s="9"/>
      <c r="L7" s="58"/>
      <c r="M7" s="9"/>
      <c r="N7" s="9"/>
      <c r="O7" s="16"/>
      <c r="P7" s="64">
        <v>7</v>
      </c>
      <c r="Q7" s="101" t="s">
        <v>3</v>
      </c>
      <c r="R7" s="102"/>
      <c r="S7" s="5"/>
      <c r="T7" s="1"/>
    </row>
    <row r="8" spans="1:20" ht="13.5" thickBot="1" x14ac:dyDescent="0.35">
      <c r="A8" s="22"/>
      <c r="B8" s="50" t="s">
        <v>17</v>
      </c>
      <c r="C8" s="60">
        <v>1.1499999999999999</v>
      </c>
      <c r="D8" s="23"/>
      <c r="E8" s="26"/>
      <c r="F8" s="26"/>
      <c r="G8" s="30"/>
      <c r="H8" s="31"/>
      <c r="I8" s="40"/>
      <c r="J8" s="37"/>
      <c r="K8" s="55" t="s">
        <v>21</v>
      </c>
      <c r="L8" s="60">
        <v>2.5</v>
      </c>
      <c r="M8" s="8"/>
      <c r="N8" s="8"/>
      <c r="O8" s="17"/>
      <c r="P8" s="63">
        <v>8</v>
      </c>
      <c r="Q8" s="6" t="s">
        <v>12</v>
      </c>
      <c r="R8" s="6"/>
      <c r="S8" s="5"/>
      <c r="T8" s="5"/>
    </row>
    <row r="9" spans="1:20" ht="13.5" thickBot="1" x14ac:dyDescent="0.35">
      <c r="A9" s="22"/>
      <c r="B9" s="50"/>
      <c r="C9" s="32"/>
      <c r="D9" s="23"/>
      <c r="E9" s="26"/>
      <c r="F9" s="26"/>
      <c r="G9" s="23"/>
      <c r="H9" s="24"/>
      <c r="I9" s="38"/>
      <c r="J9" s="12"/>
      <c r="K9" s="56"/>
      <c r="L9" s="68"/>
      <c r="M9" s="9"/>
      <c r="N9" s="9"/>
      <c r="O9" s="16"/>
      <c r="P9" s="63">
        <v>9</v>
      </c>
      <c r="Q9" s="101" t="s">
        <v>15</v>
      </c>
      <c r="R9" s="103">
        <f>L8</f>
        <v>2.5</v>
      </c>
      <c r="S9" s="7"/>
      <c r="T9" s="5"/>
    </row>
    <row r="10" spans="1:20" ht="13.5" thickBot="1" x14ac:dyDescent="0.35">
      <c r="A10" s="22"/>
      <c r="B10" s="51" t="s">
        <v>16</v>
      </c>
      <c r="C10" s="29">
        <v>18</v>
      </c>
      <c r="D10" s="23"/>
      <c r="E10" s="53" t="s">
        <v>8</v>
      </c>
      <c r="F10" s="54" t="s">
        <v>20</v>
      </c>
      <c r="G10" s="69">
        <f>ROUND(0.3937*C10^2*(C14*0.1/2)^2/(9*(C14*0.1/2)+10*C18),1)</f>
        <v>6.3</v>
      </c>
      <c r="H10" s="24"/>
      <c r="I10" s="38"/>
      <c r="J10" s="12"/>
      <c r="K10" s="55" t="s">
        <v>24</v>
      </c>
      <c r="L10" s="60">
        <v>1.1499999999999999</v>
      </c>
      <c r="M10" s="57" t="s">
        <v>11</v>
      </c>
      <c r="N10" s="100">
        <f>(10*R9+SQRT(100*R9^2+1.7685*R13^3*R10^2*R9))/(0.1965*R13^2*R10)</f>
        <v>8.9631939184733724</v>
      </c>
      <c r="O10" s="18"/>
      <c r="P10" s="63">
        <v>10</v>
      </c>
      <c r="Q10" s="101" t="s">
        <v>6</v>
      </c>
      <c r="R10" s="102">
        <f>U20</f>
        <v>4.08</v>
      </c>
      <c r="S10" s="5"/>
      <c r="T10" s="5"/>
    </row>
    <row r="11" spans="1:20" ht="13.5" thickBot="1" x14ac:dyDescent="0.35">
      <c r="A11" s="22"/>
      <c r="B11" s="51"/>
      <c r="C11" s="61"/>
      <c r="D11" s="23"/>
      <c r="E11" s="53"/>
      <c r="F11" s="54"/>
      <c r="G11" s="62"/>
      <c r="H11" s="24"/>
      <c r="I11" s="38"/>
      <c r="J11" s="88"/>
      <c r="K11" s="26"/>
      <c r="L11" s="89"/>
      <c r="M11" s="57"/>
      <c r="N11" s="57"/>
      <c r="O11" s="18"/>
      <c r="P11" s="63">
        <v>11</v>
      </c>
      <c r="Q11" s="101"/>
      <c r="R11" s="102"/>
      <c r="S11" s="5"/>
      <c r="T11" s="5"/>
    </row>
    <row r="12" spans="1:20" ht="13.5" thickBot="1" x14ac:dyDescent="0.35">
      <c r="A12" s="22"/>
      <c r="B12" s="50" t="s">
        <v>18</v>
      </c>
      <c r="C12" s="29">
        <v>32</v>
      </c>
      <c r="D12" s="23"/>
      <c r="E12" s="53"/>
      <c r="F12" s="54"/>
      <c r="G12" s="62"/>
      <c r="H12" s="24"/>
      <c r="I12" s="38"/>
      <c r="J12" s="88"/>
      <c r="K12" s="91" t="s">
        <v>31</v>
      </c>
      <c r="L12" s="95">
        <v>25</v>
      </c>
      <c r="M12" s="92"/>
      <c r="N12" s="57"/>
      <c r="O12" s="18"/>
      <c r="P12" s="64">
        <v>12</v>
      </c>
      <c r="Q12" s="101" t="s">
        <v>36</v>
      </c>
      <c r="R12" s="102">
        <f>101.6*R9/R10</f>
        <v>62.254901960784309</v>
      </c>
      <c r="S12" s="5"/>
      <c r="T12" s="5"/>
    </row>
    <row r="13" spans="1:20" ht="13.5" thickBot="1" x14ac:dyDescent="0.35">
      <c r="A13" s="22"/>
      <c r="B13" s="52"/>
      <c r="C13" s="34"/>
      <c r="D13" s="23"/>
      <c r="E13" s="26"/>
      <c r="F13" s="26"/>
      <c r="G13" s="23"/>
      <c r="H13" s="24"/>
      <c r="I13" s="38"/>
      <c r="J13" s="90"/>
      <c r="K13" s="85"/>
      <c r="L13" s="55"/>
      <c r="M13" s="93"/>
      <c r="N13" s="9"/>
      <c r="O13" s="16"/>
      <c r="P13" s="63">
        <v>13</v>
      </c>
      <c r="Q13" s="101" t="s">
        <v>1</v>
      </c>
      <c r="R13" s="102">
        <v>3.4449999999999998</v>
      </c>
      <c r="S13" s="5"/>
    </row>
    <row r="14" spans="1:20" ht="13.5" thickBot="1" x14ac:dyDescent="0.35">
      <c r="A14" s="22"/>
      <c r="B14" s="32" t="s">
        <v>32</v>
      </c>
      <c r="C14" s="99">
        <v>34.450000000000003</v>
      </c>
      <c r="D14" s="23"/>
      <c r="E14" s="84"/>
      <c r="F14" s="33"/>
      <c r="G14" s="30"/>
      <c r="H14" s="31"/>
      <c r="I14" s="40"/>
      <c r="J14" s="85"/>
      <c r="K14" s="55" t="s">
        <v>27</v>
      </c>
      <c r="L14" s="60">
        <v>2.4500000000000002</v>
      </c>
      <c r="M14" s="94"/>
      <c r="N14" s="9"/>
      <c r="O14" s="16"/>
      <c r="P14" s="63">
        <v>14</v>
      </c>
      <c r="Q14" s="101" t="s">
        <v>7</v>
      </c>
      <c r="R14" s="102">
        <f>50/(R10*R13^2)</f>
        <v>1.0325982596754149</v>
      </c>
      <c r="S14" s="1"/>
    </row>
    <row r="15" spans="1:20" ht="13.5" thickBot="1" x14ac:dyDescent="0.35">
      <c r="A15" s="22"/>
      <c r="B15" s="23"/>
      <c r="C15" s="23"/>
      <c r="D15" s="23"/>
      <c r="E15" s="33"/>
      <c r="F15" s="33"/>
      <c r="G15" s="34"/>
      <c r="H15" s="35"/>
      <c r="I15" s="41"/>
      <c r="J15" s="85"/>
      <c r="K15" s="56"/>
      <c r="L15" s="68"/>
      <c r="M15" s="23"/>
      <c r="N15" s="9"/>
      <c r="O15" s="16"/>
      <c r="P15" s="63">
        <v>15</v>
      </c>
      <c r="Q15" s="6"/>
      <c r="R15" s="6"/>
    </row>
    <row r="16" spans="1:20" ht="13.5" thickBot="1" x14ac:dyDescent="0.35">
      <c r="A16" s="22"/>
      <c r="B16" s="52" t="s">
        <v>19</v>
      </c>
      <c r="C16" s="29">
        <v>2.4500000000000002</v>
      </c>
      <c r="D16" s="23"/>
      <c r="E16" s="33"/>
      <c r="F16" s="33"/>
      <c r="G16" s="30"/>
      <c r="H16" s="31"/>
      <c r="I16" s="40"/>
      <c r="J16" s="86"/>
      <c r="K16" s="55" t="s">
        <v>35</v>
      </c>
      <c r="L16" s="60">
        <v>27.45</v>
      </c>
      <c r="M16" s="23"/>
      <c r="N16" s="9"/>
      <c r="O16" s="16"/>
      <c r="P16" s="63">
        <v>16</v>
      </c>
      <c r="Q16" s="116"/>
      <c r="R16" s="117"/>
      <c r="S16" s="117"/>
      <c r="T16" s="117"/>
    </row>
    <row r="17" spans="1:21" ht="13.5" thickBot="1" x14ac:dyDescent="0.35">
      <c r="A17" s="22"/>
      <c r="B17" s="52"/>
      <c r="C17" s="29"/>
      <c r="D17" s="23"/>
      <c r="E17" s="33"/>
      <c r="F17" s="33"/>
      <c r="G17" s="23"/>
      <c r="H17" s="24"/>
      <c r="I17" s="38"/>
      <c r="J17" s="87"/>
      <c r="K17" s="56"/>
      <c r="L17" s="59" t="s">
        <v>22</v>
      </c>
      <c r="M17" s="23"/>
      <c r="N17" s="9"/>
      <c r="O17" s="16"/>
      <c r="P17" s="64">
        <v>17</v>
      </c>
      <c r="Q17" s="72" t="s">
        <v>34</v>
      </c>
      <c r="R17" s="73" t="s">
        <v>25</v>
      </c>
      <c r="S17" s="78" t="s">
        <v>30</v>
      </c>
      <c r="T17" s="78" t="s">
        <v>28</v>
      </c>
      <c r="U17" s="81" t="s">
        <v>29</v>
      </c>
    </row>
    <row r="18" spans="1:21" ht="13.5" thickBot="1" x14ac:dyDescent="0.35">
      <c r="A18" s="22"/>
      <c r="B18" s="50" t="s">
        <v>23</v>
      </c>
      <c r="C18" s="66">
        <f>(C10)*S20/10</f>
        <v>4.4640000000000004</v>
      </c>
      <c r="D18" s="23"/>
      <c r="E18" s="33"/>
      <c r="F18" s="33"/>
      <c r="G18" s="30"/>
      <c r="H18" s="31"/>
      <c r="I18" s="40"/>
      <c r="J18" s="86"/>
      <c r="K18" s="55" t="s">
        <v>4</v>
      </c>
      <c r="L18" s="67">
        <f>(N10)*L14/10</f>
        <v>2.1959825100259764</v>
      </c>
      <c r="M18" s="23"/>
      <c r="N18" s="9"/>
      <c r="O18" s="16"/>
      <c r="P18" s="63">
        <v>18</v>
      </c>
      <c r="Q18" s="74">
        <v>2.5</v>
      </c>
      <c r="R18" s="70">
        <v>1.8</v>
      </c>
      <c r="S18" s="79">
        <v>3.5</v>
      </c>
      <c r="T18" s="79">
        <v>3.6</v>
      </c>
      <c r="U18" s="82">
        <v>2.77</v>
      </c>
    </row>
    <row r="19" spans="1:21" ht="13" x14ac:dyDescent="0.3">
      <c r="A19" s="22"/>
      <c r="B19" s="23"/>
      <c r="C19" s="23"/>
      <c r="D19" s="23"/>
      <c r="E19" s="33"/>
      <c r="F19" s="33"/>
      <c r="G19" s="23"/>
      <c r="H19" s="24"/>
      <c r="I19" s="38"/>
      <c r="J19" s="12"/>
      <c r="K19" s="85"/>
      <c r="L19" s="9"/>
      <c r="M19" s="47"/>
      <c r="N19" s="9"/>
      <c r="O19" s="16"/>
      <c r="P19" s="63">
        <v>19</v>
      </c>
      <c r="Q19" s="74">
        <v>1.5</v>
      </c>
      <c r="R19" s="71">
        <v>1.38</v>
      </c>
      <c r="S19" s="96">
        <v>2.8</v>
      </c>
      <c r="T19" s="79">
        <v>2.9</v>
      </c>
      <c r="U19" s="82">
        <v>3.44</v>
      </c>
    </row>
    <row r="20" spans="1:21" ht="13" thickBot="1" x14ac:dyDescent="0.3">
      <c r="A20" s="22"/>
      <c r="B20" s="23"/>
      <c r="C20" s="23"/>
      <c r="D20" s="23"/>
      <c r="E20" s="26"/>
      <c r="F20" s="26"/>
      <c r="G20" s="23"/>
      <c r="H20" s="24"/>
      <c r="I20" s="38"/>
      <c r="J20" s="12"/>
      <c r="K20" s="9"/>
      <c r="L20" s="47"/>
      <c r="M20" s="9"/>
      <c r="N20" s="9"/>
      <c r="O20" s="16"/>
      <c r="P20" s="63">
        <v>20</v>
      </c>
      <c r="Q20" s="75">
        <v>1</v>
      </c>
      <c r="R20" s="76">
        <v>1.1499999999999999</v>
      </c>
      <c r="S20" s="97">
        <v>2.48</v>
      </c>
      <c r="T20" s="80">
        <v>2.48</v>
      </c>
      <c r="U20" s="82">
        <v>4.08</v>
      </c>
    </row>
    <row r="21" spans="1:21" ht="13" thickBot="1" x14ac:dyDescent="0.3">
      <c r="A21" s="22"/>
      <c r="B21" s="23"/>
      <c r="C21" s="23"/>
      <c r="D21" s="23"/>
      <c r="E21" s="26"/>
      <c r="F21" s="26"/>
      <c r="G21" s="23"/>
      <c r="H21" s="24"/>
      <c r="I21" s="44"/>
      <c r="J21" s="12"/>
      <c r="K21" s="77" t="s">
        <v>26</v>
      </c>
      <c r="L21" s="47"/>
      <c r="M21" s="9"/>
      <c r="N21" s="9"/>
      <c r="O21" s="16"/>
      <c r="P21" s="63">
        <v>21</v>
      </c>
      <c r="Q21" s="6"/>
    </row>
    <row r="22" spans="1:21" x14ac:dyDescent="0.25">
      <c r="A22" s="42"/>
      <c r="B22" s="104"/>
      <c r="C22" s="105"/>
      <c r="D22" s="105"/>
      <c r="E22" s="105"/>
      <c r="F22" s="105"/>
      <c r="G22" s="105"/>
      <c r="H22" s="105"/>
      <c r="I22" s="106"/>
      <c r="J22" s="105"/>
      <c r="K22" s="105"/>
      <c r="L22" s="105"/>
      <c r="M22" s="43"/>
      <c r="N22" s="43"/>
      <c r="O22" s="43"/>
      <c r="P22" s="49"/>
      <c r="Q22" s="98" t="s">
        <v>33</v>
      </c>
      <c r="R22" s="4"/>
      <c r="S22" s="83"/>
    </row>
    <row r="23" spans="1:21" x14ac:dyDescent="0.25"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4"/>
      <c r="N23" s="4"/>
      <c r="O23" s="4"/>
      <c r="P23" s="49"/>
      <c r="Q23" s="4"/>
      <c r="R23" s="4"/>
      <c r="S23" s="83"/>
    </row>
    <row r="24" spans="1:21" x14ac:dyDescent="0.25"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4"/>
      <c r="N24" s="4"/>
      <c r="O24" s="4"/>
      <c r="P24" s="49"/>
      <c r="Q24" s="4"/>
      <c r="R24" s="4"/>
      <c r="S24" s="83"/>
    </row>
    <row r="25" spans="1:21" x14ac:dyDescent="0.25">
      <c r="L25" s="48"/>
      <c r="M25" s="2"/>
      <c r="N25" s="2"/>
      <c r="O25" s="2"/>
      <c r="P25" s="65"/>
      <c r="Q25" s="2"/>
      <c r="R25" s="2"/>
      <c r="S25" s="2"/>
    </row>
    <row r="26" spans="1:21" x14ac:dyDescent="0.25">
      <c r="B26" s="6"/>
      <c r="J26" s="6"/>
      <c r="L26" s="48"/>
      <c r="M26" s="2"/>
      <c r="N26" s="2"/>
      <c r="O26" s="2"/>
      <c r="P26" s="65"/>
      <c r="Q26" s="10"/>
      <c r="R26" s="2"/>
      <c r="S26" s="2"/>
    </row>
    <row r="27" spans="1:21" x14ac:dyDescent="0.25">
      <c r="J27" s="6"/>
      <c r="L27" s="48"/>
      <c r="M27" s="2"/>
      <c r="N27" s="2"/>
      <c r="O27" s="2"/>
      <c r="P27" s="65"/>
      <c r="Q27" s="10"/>
      <c r="R27" s="2"/>
      <c r="S27" s="2"/>
    </row>
    <row r="28" spans="1:21" x14ac:dyDescent="0.25">
      <c r="J28" s="6"/>
      <c r="L28" s="48"/>
      <c r="M28" s="2"/>
      <c r="N28" s="2"/>
      <c r="O28" s="2"/>
      <c r="P28" s="65"/>
      <c r="Q28" s="10"/>
      <c r="R28" s="2"/>
      <c r="S28" s="2"/>
    </row>
    <row r="29" spans="1:21" x14ac:dyDescent="0.25">
      <c r="L29" s="48"/>
      <c r="M29" s="2"/>
      <c r="N29" s="2"/>
      <c r="O29" s="2"/>
      <c r="P29" s="65"/>
      <c r="Q29" s="10"/>
      <c r="R29" s="2"/>
      <c r="S29" s="2"/>
    </row>
    <row r="30" spans="1:21" x14ac:dyDescent="0.25">
      <c r="J30" s="6"/>
      <c r="L30" s="48"/>
      <c r="M30" s="2"/>
      <c r="N30" s="2"/>
      <c r="O30" s="2"/>
      <c r="P30" s="65"/>
      <c r="Q30" s="10"/>
      <c r="R30" s="2"/>
      <c r="S30" s="2"/>
    </row>
    <row r="31" spans="1:21" x14ac:dyDescent="0.25">
      <c r="L31" s="48"/>
      <c r="M31" s="2"/>
      <c r="N31" s="2"/>
      <c r="O31" s="2"/>
      <c r="P31" s="65"/>
      <c r="Q31" s="10"/>
      <c r="R31" s="2"/>
      <c r="S31" s="2"/>
    </row>
    <row r="32" spans="1:21" x14ac:dyDescent="0.25">
      <c r="L32" s="48"/>
      <c r="M32" s="2"/>
      <c r="N32" s="2"/>
      <c r="O32" s="2"/>
      <c r="P32" s="65"/>
      <c r="Q32" s="2"/>
      <c r="R32" s="2"/>
      <c r="S32" s="2"/>
    </row>
    <row r="33" spans="12:19" x14ac:dyDescent="0.25">
      <c r="L33" s="48"/>
      <c r="M33" s="2"/>
      <c r="N33" s="2"/>
      <c r="O33" s="2"/>
      <c r="P33" s="65"/>
      <c r="Q33" s="2"/>
      <c r="R33" s="2"/>
      <c r="S33" s="2"/>
    </row>
    <row r="34" spans="12:19" x14ac:dyDescent="0.25">
      <c r="L34" s="48"/>
      <c r="M34" s="2"/>
      <c r="N34" s="2"/>
      <c r="O34" s="2"/>
      <c r="P34" s="65"/>
      <c r="Q34" s="2"/>
      <c r="R34" s="2"/>
      <c r="S34" s="2"/>
    </row>
    <row r="35" spans="12:19" x14ac:dyDescent="0.25">
      <c r="L35" s="48"/>
      <c r="M35" s="2"/>
      <c r="N35" s="2"/>
      <c r="O35" s="2"/>
      <c r="P35" s="65"/>
      <c r="Q35" s="2"/>
      <c r="R35" s="2"/>
      <c r="S35" s="2"/>
    </row>
    <row r="36" spans="12:19" x14ac:dyDescent="0.25">
      <c r="L36" s="48"/>
      <c r="M36" s="2"/>
      <c r="N36" s="2"/>
      <c r="O36" s="2"/>
      <c r="P36" s="65"/>
      <c r="Q36" s="2"/>
      <c r="R36" s="2"/>
      <c r="S36" s="2"/>
    </row>
    <row r="37" spans="12:19" x14ac:dyDescent="0.25">
      <c r="L37" s="48"/>
      <c r="M37" s="2"/>
      <c r="N37" s="2"/>
      <c r="O37" s="2"/>
      <c r="P37" s="65"/>
      <c r="Q37" s="2"/>
      <c r="R37" s="2"/>
      <c r="S37" s="2"/>
    </row>
    <row r="38" spans="12:19" x14ac:dyDescent="0.25">
      <c r="L38" s="48"/>
      <c r="M38" s="2"/>
      <c r="N38" s="2"/>
      <c r="O38" s="2"/>
      <c r="P38" s="65"/>
      <c r="Q38" s="2"/>
      <c r="R38" s="2"/>
      <c r="S38" s="2"/>
    </row>
    <row r="39" spans="12:19" x14ac:dyDescent="0.25">
      <c r="L39" s="48"/>
      <c r="M39" s="2"/>
      <c r="N39" s="2"/>
      <c r="O39" s="2"/>
      <c r="P39" s="65"/>
      <c r="Q39" s="2"/>
      <c r="R39" s="2"/>
      <c r="S39" s="2"/>
    </row>
    <row r="40" spans="12:19" x14ac:dyDescent="0.25">
      <c r="L40" s="48"/>
      <c r="M40" s="2"/>
      <c r="N40" s="2"/>
      <c r="O40" s="2"/>
      <c r="P40" s="65"/>
      <c r="Q40" s="2"/>
      <c r="R40" s="2"/>
      <c r="S40" s="2"/>
    </row>
    <row r="41" spans="12:19" x14ac:dyDescent="0.25">
      <c r="L41" s="48"/>
      <c r="M41" s="2"/>
      <c r="N41" s="2"/>
      <c r="O41" s="2"/>
      <c r="P41" s="65"/>
      <c r="Q41" s="2"/>
      <c r="R41" s="2"/>
      <c r="S41" s="2"/>
    </row>
    <row r="42" spans="12:19" x14ac:dyDescent="0.25">
      <c r="L42" s="48"/>
      <c r="M42" s="2"/>
      <c r="N42" s="2"/>
      <c r="O42" s="2"/>
      <c r="P42" s="65"/>
      <c r="Q42" s="2"/>
      <c r="R42" s="2"/>
      <c r="S42" s="2"/>
    </row>
    <row r="43" spans="12:19" x14ac:dyDescent="0.25">
      <c r="L43" s="48"/>
      <c r="M43" s="2"/>
      <c r="N43" s="2"/>
      <c r="O43" s="2"/>
      <c r="P43" s="65"/>
      <c r="Q43" s="2"/>
      <c r="R43" s="2"/>
      <c r="S43" s="2"/>
    </row>
  </sheetData>
  <sheetProtection selectLockedCells="1"/>
  <mergeCells count="5">
    <mergeCell ref="B22:L24"/>
    <mergeCell ref="B5:G5"/>
    <mergeCell ref="A2:O2"/>
    <mergeCell ref="K5:N5"/>
    <mergeCell ref="Q16:T16"/>
  </mergeCells>
  <phoneticPr fontId="1" type="noConversion"/>
  <pageMargins left="0.75" right="0.75" top="1" bottom="1" header="0" footer="0"/>
  <pageSetup paperSize="9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Guia de manejo</vt:lpstr>
      <vt:lpstr>Calculador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</dc:creator>
  <cp:lastModifiedBy>Usuario de Windows</cp:lastModifiedBy>
  <cp:lastPrinted>2026-10-24T14:24:00Z</cp:lastPrinted>
  <dcterms:created xsi:type="dcterms:W3CDTF">2009-08-31T15:25:32Z</dcterms:created>
  <dcterms:modified xsi:type="dcterms:W3CDTF">2026-10-25T10:21:51Z</dcterms:modified>
</cp:coreProperties>
</file>