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 Documentos\ANTENAS\Apuntes antenas\Calculadores\"/>
    </mc:Choice>
  </mc:AlternateContent>
  <xr:revisionPtr revIDLastSave="0" documentId="13_ncr:1_{A364215F-3D3B-4078-8A17-BD373159930E}" xr6:coauthVersionLast="45" xr6:coauthVersionMax="45" xr10:uidLastSave="{00000000-0000-0000-0000-000000000000}"/>
  <bookViews>
    <workbookView xWindow="2124" yWindow="372" windowWidth="17280" windowHeight="8976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C9" i="1" l="1"/>
  <c r="C19" i="1" s="1"/>
  <c r="C12" i="1"/>
  <c r="C16" i="1" s="1"/>
  <c r="C11" i="1"/>
  <c r="C18" i="1" s="1"/>
  <c r="C10" i="1"/>
  <c r="C14" i="1" s="1"/>
</calcChain>
</file>

<file path=xl/sharedStrings.xml><?xml version="1.0" encoding="utf-8"?>
<sst xmlns="http://schemas.openxmlformats.org/spreadsheetml/2006/main" count="20" uniqueCount="20">
  <si>
    <t>Separación del GAP (cm)</t>
  </si>
  <si>
    <t>Diámetro del conductor (mm)</t>
  </si>
  <si>
    <t>Frecuencia (MHz)</t>
  </si>
  <si>
    <t>Longitud de onda (m)</t>
  </si>
  <si>
    <r>
      <t>Impedancia característica (</t>
    </r>
    <r>
      <rPr>
        <sz val="11"/>
        <color theme="1"/>
        <rFont val="Calibri"/>
        <family val="2"/>
      </rPr>
      <t>Ω)</t>
    </r>
  </si>
  <si>
    <t>Reactancia en la entrada del GAP</t>
  </si>
  <si>
    <t>Resistencia den la entrada del GAP</t>
  </si>
  <si>
    <t>Resistencia equivalente // en el GAP</t>
  </si>
  <si>
    <t>Reactancia equivalente // en el GAP</t>
  </si>
  <si>
    <t>Longitud transformador (m)</t>
  </si>
  <si>
    <t>Adaptacion resistencia en GAP</t>
  </si>
  <si>
    <r>
      <t>Inductancia a insertar (</t>
    </r>
    <r>
      <rPr>
        <b/>
        <sz val="11"/>
        <color rgb="FFFF0000"/>
        <rFont val="Calibri"/>
        <family val="2"/>
      </rPr>
      <t>μH)</t>
    </r>
  </si>
  <si>
    <t>Inserción de un STUB (ver calculador ad hoc)</t>
  </si>
  <si>
    <t>DATOS DE ENTRADA</t>
  </si>
  <si>
    <t>CALCULOS</t>
  </si>
  <si>
    <t>RESULTADOS</t>
  </si>
  <si>
    <t>Otra Opción</t>
  </si>
  <si>
    <t>Hairpin en punto de alimentación de un dipolo</t>
  </si>
  <si>
    <t>Longitud del Hairpin (m)</t>
  </si>
  <si>
    <r>
      <t xml:space="preserve">Impedancia de  transformador 1/4 </t>
    </r>
    <r>
      <rPr>
        <sz val="11"/>
        <color theme="1"/>
        <rFont val="Calibri"/>
        <family val="2"/>
      </rPr>
      <t>λ (Ω)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</si>
</sst>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0" fillId="0" borderId="0" xfId="0" applyBorder="1" applyAlignment="1">
      <alignment horizontal="right"/>
    </xf>
    <xf numFmtId="0" fontId="1" fillId="0" borderId="5" xfId="0" applyFont="1" applyBorder="1"/>
    <xf numFmtId="0" fontId="0" fillId="0" borderId="6" xfId="0" applyBorder="1" applyAlignment="1">
      <alignment horizontal="right"/>
    </xf>
    <xf numFmtId="0" fontId="1" fillId="0" borderId="7" xfId="0" applyFont="1" applyBorder="1"/>
    <xf numFmtId="0" fontId="5" fillId="0" borderId="7" xfId="0" applyFont="1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right"/>
    </xf>
    <xf numFmtId="0" fontId="1" fillId="0" borderId="0" xfId="0" applyFont="1" applyBorder="1"/>
    <xf numFmtId="0" fontId="0" fillId="0" borderId="8" xfId="0" applyBorder="1" applyAlignment="1">
      <alignment horizontal="right"/>
    </xf>
    <xf numFmtId="0" fontId="1" fillId="0" borderId="9" xfId="0" applyFont="1" applyBorder="1"/>
    <xf numFmtId="0" fontId="0" fillId="0" borderId="13" xfId="0" applyBorder="1" applyAlignment="1">
      <alignment horizontal="right"/>
    </xf>
    <xf numFmtId="0" fontId="5" fillId="0" borderId="14" xfId="0" applyFont="1" applyBorder="1"/>
    <xf numFmtId="0" fontId="5" fillId="0" borderId="0" xfId="0" applyFont="1"/>
    <xf numFmtId="2" fontId="2" fillId="0" borderId="13" xfId="0" applyNumberFormat="1" applyFont="1" applyBorder="1" applyAlignment="1">
      <alignment horizontal="right"/>
    </xf>
    <xf numFmtId="2" fontId="2" fillId="0" borderId="10" xfId="0" applyNumberFormat="1" applyFont="1" applyBorder="1"/>
    <xf numFmtId="2" fontId="2" fillId="0" borderId="18" xfId="0" applyNumberFormat="1" applyFont="1" applyBorder="1"/>
    <xf numFmtId="2" fontId="0" fillId="0" borderId="6" xfId="0" applyNumberFormat="1" applyFill="1" applyBorder="1" applyAlignment="1">
      <alignment horizontal="right"/>
    </xf>
    <xf numFmtId="2" fontId="0" fillId="0" borderId="18" xfId="0" applyNumberFormat="1" applyBorder="1"/>
    <xf numFmtId="2" fontId="2" fillId="0" borderId="6" xfId="0" applyNumberFormat="1" applyFont="1" applyFill="1" applyBorder="1" applyAlignment="1">
      <alignment horizontal="right"/>
    </xf>
    <xf numFmtId="0" fontId="0" fillId="0" borderId="21" xfId="0" applyBorder="1"/>
    <xf numFmtId="0" fontId="5" fillId="0" borderId="0" xfId="0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right"/>
    </xf>
    <xf numFmtId="2" fontId="2" fillId="0" borderId="23" xfId="0" applyNumberFormat="1" applyFont="1" applyBorder="1"/>
    <xf numFmtId="2" fontId="7" fillId="2" borderId="1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144780</xdr:colOff>
      <xdr:row>8</xdr:row>
      <xdr:rowOff>106680</xdr:rowOff>
    </xdr:from>
    <xdr:to>
      <xdr:col>8</xdr:col>
      <xdr:colOff>632460</xdr:colOff>
      <xdr:row>20</xdr:row>
      <xdr:rowOff>7620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BB1700A-58E3-43E1-B8F6-2EF1E12307B4}"/>
            </a:ext>
          </a:extLst>
        </xdr:cNvPr>
        <xdr:cNvSpPr txBox="1"/>
      </xdr:nvSpPr>
      <xdr:spPr>
        <a:xfrm>
          <a:off x="4792980" y="1592580"/>
          <a:ext cx="365760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  <a:p>
          <a:r>
            <a:rPr lang="es-ES" sz="1100"/>
            <a:t>ES posible que sea más práctico insertar en el GAP (espacio entre los terminales de alimentación) una bobina de inducción (constantes concentradas) en la celda C16 que un harpin </a:t>
          </a:r>
          <a:r>
            <a:rPr lang="es-ES" sz="1100" baseline="0"/>
            <a:t> (constantes distribuidas)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valor en celda C14 </a:t>
          </a:r>
          <a:r>
            <a:rPr lang="es-ES" sz="1100" baseline="0"/>
            <a:t>de excesiva longitud,  para compensar la reactancia presente en dicho GAP.</a:t>
          </a:r>
        </a:p>
        <a:p>
          <a:r>
            <a:rPr lang="es-ES" sz="1100" baseline="0"/>
            <a:t>Asi mismo la resistencia presente en el GAP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(distinta a 50 </a:t>
          </a: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Ω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</a:t>
          </a:r>
          <a:r>
            <a:rPr lang="es-ES" sz="1100" baseline="0"/>
            <a:t>se puede adaptar con un transformador de 1/4 de onda o con un STUB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showGridLines="0" tabSelected="1" topLeftCell="A7" workbookViewId="0">
      <selection activeCell="K16" sqref="K16"/>
    </sheetView>
  </sheetViews>
  <sheetFormatPr baseColWidth="10" defaultRowHeight="14.4" x14ac:dyDescent="0.3"/>
  <cols>
    <col min="2" max="2" width="34" customWidth="1"/>
    <col min="4" max="4" width="12.88671875" customWidth="1"/>
  </cols>
  <sheetData>
    <row r="1" spans="1:4" ht="14.4" customHeight="1" thickBot="1" x14ac:dyDescent="0.35"/>
    <row r="2" spans="1:4" ht="25.2" customHeight="1" thickBot="1" x14ac:dyDescent="0.4">
      <c r="B2" s="41" t="s">
        <v>17</v>
      </c>
      <c r="C2" s="42"/>
      <c r="D2" s="43"/>
    </row>
    <row r="3" spans="1:4" x14ac:dyDescent="0.3">
      <c r="A3" s="1"/>
      <c r="B3" s="44" t="s">
        <v>2</v>
      </c>
      <c r="C3" s="3">
        <v>7.1</v>
      </c>
      <c r="D3" s="30" t="s">
        <v>13</v>
      </c>
    </row>
    <row r="4" spans="1:4" x14ac:dyDescent="0.3">
      <c r="B4" s="45" t="s">
        <v>0</v>
      </c>
      <c r="C4" s="5">
        <v>4</v>
      </c>
      <c r="D4" s="31"/>
    </row>
    <row r="5" spans="1:4" x14ac:dyDescent="0.3">
      <c r="B5" s="46" t="s">
        <v>1</v>
      </c>
      <c r="C5" s="5">
        <v>3</v>
      </c>
      <c r="D5" s="31"/>
    </row>
    <row r="6" spans="1:4" x14ac:dyDescent="0.3">
      <c r="B6" s="45" t="s">
        <v>5</v>
      </c>
      <c r="C6" s="5">
        <v>-37.299999999999997</v>
      </c>
      <c r="D6" s="31"/>
    </row>
    <row r="7" spans="1:4" ht="15" thickBot="1" x14ac:dyDescent="0.35">
      <c r="B7" s="47" t="s">
        <v>6</v>
      </c>
      <c r="C7" s="12">
        <v>15</v>
      </c>
      <c r="D7" s="32"/>
    </row>
    <row r="8" spans="1:4" ht="4.8" customHeight="1" thickBot="1" x14ac:dyDescent="0.35">
      <c r="B8" s="2"/>
      <c r="C8" s="10"/>
      <c r="D8" s="15"/>
    </row>
    <row r="9" spans="1:4" x14ac:dyDescent="0.3">
      <c r="B9" s="13" t="s">
        <v>3</v>
      </c>
      <c r="C9" s="14">
        <f>299.792458/C3</f>
        <v>42.224289859154936</v>
      </c>
      <c r="D9" s="33" t="s">
        <v>14</v>
      </c>
    </row>
    <row r="10" spans="1:4" x14ac:dyDescent="0.3">
      <c r="B10" s="4" t="s">
        <v>4</v>
      </c>
      <c r="C10" s="6">
        <f>276*LOG10(2*C4*10/C5)</f>
        <v>393.5673701071496</v>
      </c>
      <c r="D10" s="34"/>
    </row>
    <row r="11" spans="1:4" ht="16.8" customHeight="1" x14ac:dyDescent="0.3">
      <c r="B11" s="4" t="s">
        <v>7</v>
      </c>
      <c r="C11" s="7">
        <f>(C6^2+C7^2)/C7</f>
        <v>107.75266666666666</v>
      </c>
      <c r="D11" s="34"/>
    </row>
    <row r="12" spans="1:4" ht="17.399999999999999" customHeight="1" thickBot="1" x14ac:dyDescent="0.35">
      <c r="B12" s="11" t="s">
        <v>8</v>
      </c>
      <c r="C12" s="8">
        <f>(C6^2+C7^2)/C6</f>
        <v>-43.33217158176943</v>
      </c>
      <c r="D12" s="35"/>
    </row>
    <row r="13" spans="1:4" ht="4.2" customHeight="1" thickBot="1" x14ac:dyDescent="0.35">
      <c r="B13" s="9"/>
      <c r="C13" s="22"/>
      <c r="D13" s="23"/>
    </row>
    <row r="14" spans="1:4" ht="15.6" customHeight="1" thickBot="1" x14ac:dyDescent="0.35">
      <c r="B14" s="24" t="s">
        <v>18</v>
      </c>
      <c r="C14" s="25">
        <f>ATAN(-C10/C12)*C9/2/PI()</f>
        <v>9.8191392485049693</v>
      </c>
      <c r="D14" s="38" t="s">
        <v>15</v>
      </c>
    </row>
    <row r="15" spans="1:4" ht="15.6" customHeight="1" thickBot="1" x14ac:dyDescent="0.35">
      <c r="B15" s="36" t="s">
        <v>16</v>
      </c>
      <c r="C15" s="37"/>
      <c r="D15" s="39"/>
    </row>
    <row r="16" spans="1:4" ht="17.399999999999999" customHeight="1" x14ac:dyDescent="0.3">
      <c r="B16" s="16" t="s">
        <v>11</v>
      </c>
      <c r="C16" s="17">
        <f>-C12/2/PI()/C3</f>
        <v>0.97134215523165612</v>
      </c>
      <c r="D16" s="39"/>
    </row>
    <row r="17" spans="2:4" x14ac:dyDescent="0.3">
      <c r="B17" s="26" t="s">
        <v>10</v>
      </c>
      <c r="C17" s="27"/>
      <c r="D17" s="39"/>
    </row>
    <row r="18" spans="2:4" x14ac:dyDescent="0.3">
      <c r="B18" s="19" t="s">
        <v>19</v>
      </c>
      <c r="C18" s="20">
        <f>SQRT(50*C11)</f>
        <v>73.400499544167502</v>
      </c>
      <c r="D18" s="39"/>
    </row>
    <row r="19" spans="2:4" x14ac:dyDescent="0.3">
      <c r="B19" s="21" t="s">
        <v>9</v>
      </c>
      <c r="C19" s="18">
        <f>C9*0.66/4</f>
        <v>6.9670078267605646</v>
      </c>
      <c r="D19" s="39"/>
    </row>
    <row r="20" spans="2:4" ht="15" thickBot="1" x14ac:dyDescent="0.35">
      <c r="B20" s="28" t="s">
        <v>12</v>
      </c>
      <c r="C20" s="29"/>
      <c r="D20" s="40"/>
    </row>
  </sheetData>
  <mergeCells count="7">
    <mergeCell ref="B17:C17"/>
    <mergeCell ref="B20:C20"/>
    <mergeCell ref="D3:D7"/>
    <mergeCell ref="D9:D12"/>
    <mergeCell ref="B2:D2"/>
    <mergeCell ref="B15:C15"/>
    <mergeCell ref="D14:D2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2020-10-19T07:20:41Z</dcterms:created>
  <dcterms:modified xsi:type="dcterms:W3CDTF">2020-12-29T12:37:53Z</dcterms:modified>
</cp:coreProperties>
</file>