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84" windowWidth="12132" windowHeight="9240" activeTab="0"/>
  </bookViews>
  <sheets>
    <sheet name="Guia de manejo" sheetId="1" r:id="rId1"/>
    <sheet name="Calculador" sheetId="2" r:id="rId2"/>
  </sheets>
  <definedNames/>
  <calcPr fullCalcOnLoad="1"/>
</workbook>
</file>

<file path=xl/sharedStrings.xml><?xml version="1.0" encoding="utf-8"?>
<sst xmlns="http://schemas.openxmlformats.org/spreadsheetml/2006/main" count="26" uniqueCount="25">
  <si>
    <t>dato</t>
  </si>
  <si>
    <t>D</t>
  </si>
  <si>
    <t>R</t>
  </si>
  <si>
    <t>l</t>
  </si>
  <si>
    <t>Longitud de la bobina (cm)</t>
  </si>
  <si>
    <t>N</t>
  </si>
  <si>
    <t>n</t>
  </si>
  <si>
    <t>X</t>
  </si>
  <si>
    <t>Inductancia</t>
  </si>
  <si>
    <t>CALCULO DE INDUCTANCIA</t>
  </si>
  <si>
    <t>CALCULO DE NUMERO DE ESPIRAS</t>
  </si>
  <si>
    <t>Número de espiras</t>
  </si>
  <si>
    <t>ESPIRAS</t>
  </si>
  <si>
    <t>INDUCTANCIA</t>
  </si>
  <si>
    <t>Diámetro del hilo (mm)</t>
  </si>
  <si>
    <t>Diámetro del soporte (mm)</t>
  </si>
  <si>
    <t>CALCULO DE BOBINAS</t>
  </si>
  <si>
    <t>L</t>
  </si>
  <si>
    <t>Número de espiras "N"</t>
  </si>
  <si>
    <t>Longitud de la bobina "l"(mm)</t>
  </si>
  <si>
    <t>diametro del hilo "d"(m/m)</t>
  </si>
  <si>
    <t>Diametro del soporte "D" (mm)</t>
  </si>
  <si>
    <t>Separación entre de espiras "p" (mm)</t>
  </si>
  <si>
    <r>
      <t>(</t>
    </r>
    <r>
      <rPr>
        <b/>
        <sz val="10"/>
        <color indexed="10"/>
        <rFont val="Calibri"/>
        <family val="2"/>
      </rPr>
      <t>μ</t>
    </r>
    <r>
      <rPr>
        <b/>
        <sz val="10"/>
        <color indexed="10"/>
        <rFont val="Arial"/>
        <family val="2"/>
      </rPr>
      <t>H)</t>
    </r>
  </si>
  <si>
    <r>
      <t>Inductancia (</t>
    </r>
    <r>
      <rPr>
        <b/>
        <sz val="10"/>
        <color indexed="62"/>
        <rFont val="Calibri"/>
        <family val="2"/>
      </rPr>
      <t>μH</t>
    </r>
    <r>
      <rPr>
        <b/>
        <sz val="10"/>
        <color indexed="62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</si>
</sst>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0.0000"/>
  </numFmts>
  <fonts count="60">
    <font>
      <sz val="10"/>
      <name val="Arial"/>
      <family val="0"/>
    </font>
    <font>
      <sz val="8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2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62"/>
      <name val="Arial"/>
      <family val="2"/>
    </font>
    <font>
      <b/>
      <sz val="10"/>
      <color indexed="10"/>
      <name val="Calibri"/>
      <family val="2"/>
    </font>
    <font>
      <b/>
      <sz val="10"/>
      <color indexed="6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55"/>
      <name val="Arial"/>
      <family val="2"/>
    </font>
    <font>
      <sz val="10"/>
      <color indexed="30"/>
      <name val="Arial"/>
      <family val="2"/>
    </font>
    <font>
      <sz val="10"/>
      <color indexed="62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 tint="-0.24997000396251678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sz val="10"/>
      <color rgb="FF0070C0"/>
      <name val="Arial"/>
      <family val="2"/>
    </font>
    <font>
      <b/>
      <sz val="10"/>
      <color theme="4" tint="-0.24997000396251678"/>
      <name val="Arial"/>
      <family val="2"/>
    </font>
    <font>
      <sz val="10"/>
      <color theme="4" tint="-0.24997000396251678"/>
      <name val="Arial"/>
      <family val="2"/>
    </font>
    <font>
      <b/>
      <sz val="10"/>
      <color theme="3" tint="-0.24997000396251678"/>
      <name val="Arial"/>
      <family val="2"/>
    </font>
    <font>
      <sz val="10"/>
      <color theme="3" tint="-0.2499700039625167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96">
    <xf numFmtId="0" fontId="0" fillId="0" borderId="0" xfId="0" applyAlignment="1">
      <alignment/>
    </xf>
    <xf numFmtId="0" fontId="6" fillId="0" borderId="0" xfId="0" applyFont="1" applyAlignment="1">
      <alignment/>
    </xf>
    <xf numFmtId="165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/>
    </xf>
    <xf numFmtId="0" fontId="52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ill="1" applyAlignment="1">
      <alignment/>
    </xf>
    <xf numFmtId="0" fontId="52" fillId="0" borderId="0" xfId="0" applyFont="1" applyAlignment="1">
      <alignment/>
    </xf>
    <xf numFmtId="2" fontId="52" fillId="0" borderId="0" xfId="0" applyNumberFormat="1" applyFont="1" applyFill="1" applyAlignment="1">
      <alignment/>
    </xf>
    <xf numFmtId="0" fontId="7" fillId="33" borderId="0" xfId="0" applyFont="1" applyFill="1" applyBorder="1" applyAlignment="1">
      <alignment/>
    </xf>
    <xf numFmtId="2" fontId="0" fillId="33" borderId="0" xfId="0" applyNumberFormat="1" applyFill="1" applyBorder="1" applyAlignment="1">
      <alignment/>
    </xf>
    <xf numFmtId="165" fontId="2" fillId="0" borderId="0" xfId="0" applyNumberFormat="1" applyFont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2" fontId="0" fillId="33" borderId="12" xfId="0" applyNumberFormat="1" applyFill="1" applyBorder="1" applyAlignment="1">
      <alignment/>
    </xf>
    <xf numFmtId="2" fontId="0" fillId="33" borderId="13" xfId="0" applyNumberFormat="1" applyFill="1" applyBorder="1" applyAlignment="1">
      <alignment/>
    </xf>
    <xf numFmtId="2" fontId="0" fillId="33" borderId="14" xfId="0" applyNumberFormat="1" applyFill="1" applyBorder="1" applyAlignment="1">
      <alignment horizontal="center"/>
    </xf>
    <xf numFmtId="2" fontId="0" fillId="33" borderId="14" xfId="0" applyNumberFormat="1" applyFill="1" applyBorder="1" applyAlignment="1">
      <alignment/>
    </xf>
    <xf numFmtId="0" fontId="7" fillId="33" borderId="14" xfId="0" applyFont="1" applyFill="1" applyBorder="1" applyAlignment="1">
      <alignment/>
    </xf>
    <xf numFmtId="2" fontId="53" fillId="33" borderId="14" xfId="0" applyNumberFormat="1" applyFont="1" applyFill="1" applyBorder="1" applyAlignment="1">
      <alignment horizontal="right"/>
    </xf>
    <xf numFmtId="0" fontId="0" fillId="34" borderId="10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5" fillId="34" borderId="0" xfId="0" applyFont="1" applyFill="1" applyBorder="1" applyAlignment="1">
      <alignment/>
    </xf>
    <xf numFmtId="2" fontId="0" fillId="34" borderId="0" xfId="0" applyNumberFormat="1" applyFill="1" applyBorder="1" applyAlignment="1">
      <alignment/>
    </xf>
    <xf numFmtId="0" fontId="4" fillId="34" borderId="0" xfId="0" applyFont="1" applyFill="1" applyBorder="1" applyAlignment="1">
      <alignment/>
    </xf>
    <xf numFmtId="0" fontId="4" fillId="34" borderId="14" xfId="0" applyFont="1" applyFill="1" applyBorder="1" applyAlignment="1">
      <alignment/>
    </xf>
    <xf numFmtId="0" fontId="2" fillId="34" borderId="15" xfId="0" applyFont="1" applyFill="1" applyBorder="1" applyAlignment="1" applyProtection="1">
      <alignment/>
      <protection locked="0"/>
    </xf>
    <xf numFmtId="0" fontId="3" fillId="34" borderId="0" xfId="0" applyFont="1" applyFill="1" applyBorder="1" applyAlignment="1">
      <alignment/>
    </xf>
    <xf numFmtId="0" fontId="3" fillId="34" borderId="14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6" fillId="34" borderId="14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0" fillId="35" borderId="0" xfId="0" applyFill="1" applyAlignment="1">
      <alignment/>
    </xf>
    <xf numFmtId="0" fontId="4" fillId="35" borderId="0" xfId="0" applyFont="1" applyFill="1" applyAlignment="1">
      <alignment/>
    </xf>
    <xf numFmtId="0" fontId="3" fillId="35" borderId="0" xfId="0" applyFont="1" applyFill="1" applyBorder="1" applyAlignment="1">
      <alignment/>
    </xf>
    <xf numFmtId="0" fontId="6" fillId="35" borderId="0" xfId="0" applyFont="1" applyFill="1" applyAlignment="1">
      <alignment/>
    </xf>
    <xf numFmtId="0" fontId="0" fillId="0" borderId="12" xfId="0" applyFill="1" applyBorder="1" applyAlignment="1">
      <alignment/>
    </xf>
    <xf numFmtId="0" fontId="8" fillId="0" borderId="1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35" borderId="16" xfId="0" applyFill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0" fillId="34" borderId="12" xfId="0" applyFill="1" applyBorder="1" applyAlignment="1">
      <alignment/>
    </xf>
    <xf numFmtId="0" fontId="0" fillId="34" borderId="0" xfId="0" applyFill="1" applyBorder="1" applyAlignment="1">
      <alignment/>
    </xf>
    <xf numFmtId="2" fontId="0" fillId="34" borderId="0" xfId="0" applyNumberFormat="1" applyFill="1" applyBorder="1" applyAlignment="1">
      <alignment/>
    </xf>
    <xf numFmtId="0" fontId="7" fillId="34" borderId="0" xfId="0" applyFont="1" applyFill="1" applyBorder="1" applyAlignment="1">
      <alignment/>
    </xf>
    <xf numFmtId="2" fontId="54" fillId="33" borderId="15" xfId="0" applyNumberFormat="1" applyFont="1" applyFill="1" applyBorder="1" applyAlignment="1">
      <alignment horizontal="right"/>
    </xf>
    <xf numFmtId="0" fontId="55" fillId="34" borderId="15" xfId="0" applyFont="1" applyFill="1" applyBorder="1" applyAlignment="1">
      <alignment/>
    </xf>
    <xf numFmtId="166" fontId="54" fillId="34" borderId="15" xfId="0" applyNumberFormat="1" applyFont="1" applyFill="1" applyBorder="1" applyAlignment="1">
      <alignment/>
    </xf>
    <xf numFmtId="166" fontId="0" fillId="0" borderId="0" xfId="0" applyNumberFormat="1" applyAlignment="1">
      <alignment/>
    </xf>
    <xf numFmtId="166" fontId="0" fillId="33" borderId="12" xfId="0" applyNumberFormat="1" applyFill="1" applyBorder="1" applyAlignment="1">
      <alignment/>
    </xf>
    <xf numFmtId="166" fontId="0" fillId="33" borderId="0" xfId="0" applyNumberFormat="1" applyFill="1" applyBorder="1" applyAlignment="1">
      <alignment/>
    </xf>
    <xf numFmtId="166" fontId="2" fillId="0" borderId="0" xfId="0" applyNumberFormat="1" applyFont="1" applyAlignment="1">
      <alignment/>
    </xf>
    <xf numFmtId="0" fontId="0" fillId="34" borderId="15" xfId="0" applyFill="1" applyBorder="1" applyAlignment="1">
      <alignment/>
    </xf>
    <xf numFmtId="0" fontId="55" fillId="34" borderId="0" xfId="0" applyFont="1" applyFill="1" applyBorder="1" applyAlignment="1">
      <alignment/>
    </xf>
    <xf numFmtId="1" fontId="0" fillId="0" borderId="0" xfId="0" applyNumberFormat="1" applyAlignment="1">
      <alignment horizontal="right"/>
    </xf>
    <xf numFmtId="1" fontId="9" fillId="0" borderId="0" xfId="0" applyNumberFormat="1" applyFont="1" applyBorder="1" applyAlignment="1">
      <alignment horizontal="right"/>
    </xf>
    <xf numFmtId="1" fontId="0" fillId="33" borderId="0" xfId="0" applyNumberFormat="1" applyFill="1" applyBorder="1" applyAlignment="1">
      <alignment horizontal="right"/>
    </xf>
    <xf numFmtId="1" fontId="8" fillId="0" borderId="0" xfId="0" applyNumberFormat="1" applyFont="1" applyFill="1" applyBorder="1" applyAlignment="1">
      <alignment horizontal="right" vertical="center" wrapText="1"/>
    </xf>
    <xf numFmtId="1" fontId="2" fillId="0" borderId="0" xfId="0" applyNumberFormat="1" applyFont="1" applyAlignment="1">
      <alignment horizontal="right"/>
    </xf>
    <xf numFmtId="0" fontId="56" fillId="34" borderId="0" xfId="0" applyFont="1" applyFill="1" applyBorder="1" applyAlignment="1">
      <alignment horizontal="right"/>
    </xf>
    <xf numFmtId="2" fontId="56" fillId="34" borderId="0" xfId="0" applyNumberFormat="1" applyFont="1" applyFill="1" applyBorder="1" applyAlignment="1">
      <alignment horizontal="right"/>
    </xf>
    <xf numFmtId="0" fontId="56" fillId="34" borderId="0" xfId="0" applyFont="1" applyFill="1" applyBorder="1" applyAlignment="1">
      <alignment/>
    </xf>
    <xf numFmtId="0" fontId="54" fillId="34" borderId="0" xfId="0" applyFont="1" applyFill="1" applyBorder="1" applyAlignment="1">
      <alignment horizontal="right"/>
    </xf>
    <xf numFmtId="0" fontId="54" fillId="34" borderId="0" xfId="0" applyFont="1" applyFill="1" applyBorder="1" applyAlignment="1">
      <alignment/>
    </xf>
    <xf numFmtId="0" fontId="56" fillId="33" borderId="0" xfId="0" applyFont="1" applyFill="1" applyBorder="1" applyAlignment="1">
      <alignment horizontal="right"/>
    </xf>
    <xf numFmtId="2" fontId="57" fillId="33" borderId="0" xfId="0" applyNumberFormat="1" applyFont="1" applyFill="1" applyBorder="1" applyAlignment="1">
      <alignment horizontal="right"/>
    </xf>
    <xf numFmtId="2" fontId="54" fillId="33" borderId="0" xfId="0" applyNumberFormat="1" applyFont="1" applyFill="1" applyBorder="1" applyAlignment="1">
      <alignment horizontal="right"/>
    </xf>
    <xf numFmtId="166" fontId="58" fillId="33" borderId="0" xfId="0" applyNumberFormat="1" applyFont="1" applyFill="1" applyBorder="1" applyAlignment="1">
      <alignment/>
    </xf>
    <xf numFmtId="166" fontId="59" fillId="34" borderId="15" xfId="0" applyNumberFormat="1" applyFont="1" applyFill="1" applyBorder="1" applyAlignment="1">
      <alignment/>
    </xf>
    <xf numFmtId="166" fontId="59" fillId="33" borderId="0" xfId="0" applyNumberFormat="1" applyFont="1" applyFill="1" applyBorder="1" applyAlignment="1">
      <alignment/>
    </xf>
    <xf numFmtId="166" fontId="59" fillId="33" borderId="15" xfId="0" applyNumberFormat="1" applyFont="1" applyFill="1" applyBorder="1" applyAlignment="1">
      <alignment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34" borderId="17" xfId="0" applyFont="1" applyFill="1" applyBorder="1" applyAlignment="1">
      <alignment horizontal="center"/>
    </xf>
    <xf numFmtId="0" fontId="9" fillId="34" borderId="18" xfId="0" applyFont="1" applyFill="1" applyBorder="1" applyAlignment="1">
      <alignment horizontal="center"/>
    </xf>
    <xf numFmtId="0" fontId="9" fillId="34" borderId="19" xfId="0" applyFont="1" applyFill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2" fontId="9" fillId="33" borderId="17" xfId="0" applyNumberFormat="1" applyFont="1" applyFill="1" applyBorder="1" applyAlignment="1">
      <alignment horizontal="center"/>
    </xf>
    <xf numFmtId="2" fontId="9" fillId="33" borderId="18" xfId="0" applyNumberFormat="1" applyFont="1" applyFill="1" applyBorder="1" applyAlignment="1">
      <alignment horizontal="center"/>
    </xf>
    <xf numFmtId="2" fontId="9" fillId="33" borderId="19" xfId="0" applyNumberFormat="1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142875</xdr:rowOff>
    </xdr:from>
    <xdr:to>
      <xdr:col>6</xdr:col>
      <xdr:colOff>209550</xdr:colOff>
      <xdr:row>9</xdr:row>
      <xdr:rowOff>28575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266700" y="142875"/>
          <a:ext cx="4514850" cy="13430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Programa que calcula la inductancia de una bobina de la que se conocen su diámetro, longitud y número de espiras,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y por otra parte hace el cálculo inverso: calcula el número de espiras necesario para construir una bobina de una inductancia determinada, el diámetro del hilo a emplear y el diámetro del soporte o forma, con la premisa de que las espiras formadas deben estar separadas una distancia igual al diámetro del hilo.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371475</xdr:colOff>
      <xdr:row>20</xdr:row>
      <xdr:rowOff>114300</xdr:rowOff>
    </xdr:from>
    <xdr:to>
      <xdr:col>10</xdr:col>
      <xdr:colOff>1190625</xdr:colOff>
      <xdr:row>34</xdr:row>
      <xdr:rowOff>152400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2775" y="3524250"/>
          <a:ext cx="2838450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zoomScalePageLayoutView="0" workbookViewId="0" topLeftCell="A1">
      <selection activeCell="J7" sqref="J7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1"/>
  <sheetViews>
    <sheetView showGridLines="0" zoomScalePageLayoutView="0" workbookViewId="0" topLeftCell="B1">
      <selection activeCell="L26" sqref="L26"/>
    </sheetView>
  </sheetViews>
  <sheetFormatPr defaultColWidth="11.421875" defaultRowHeight="12.75"/>
  <cols>
    <col min="1" max="1" width="0.71875" style="0" customWidth="1"/>
    <col min="2" max="2" width="33.57421875" style="0" customWidth="1"/>
    <col min="3" max="3" width="6.00390625" style="0" customWidth="1"/>
    <col min="4" max="4" width="1.421875" style="0" customWidth="1"/>
    <col min="5" max="5" width="9.8515625" style="3" customWidth="1"/>
    <col min="6" max="6" width="4.8515625" style="53" customWidth="1"/>
    <col min="7" max="7" width="8.7109375" style="0" customWidth="1"/>
    <col min="8" max="10" width="2.28125" style="0" customWidth="1"/>
    <col min="11" max="11" width="25.28125" style="3" customWidth="1"/>
    <col min="12" max="12" width="7.28125" style="61" customWidth="1"/>
    <col min="13" max="13" width="18.00390625" style="0" customWidth="1"/>
    <col min="14" max="14" width="8.28125" style="0" customWidth="1"/>
    <col min="15" max="15" width="2.57421875" style="0" customWidth="1"/>
    <col min="16" max="16" width="5.8515625" style="67" customWidth="1"/>
    <col min="19" max="19" width="11.57421875" style="0" customWidth="1"/>
  </cols>
  <sheetData>
    <row r="1" ht="13.5" thickBot="1">
      <c r="P1" s="67">
        <v>1</v>
      </c>
    </row>
    <row r="2" spans="1:16" ht="13.5" thickBot="1">
      <c r="A2" s="90" t="s">
        <v>16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2"/>
      <c r="P2" s="68">
        <v>2</v>
      </c>
    </row>
    <row r="3" ht="13.5" thickBot="1">
      <c r="P3" s="67">
        <v>3</v>
      </c>
    </row>
    <row r="4" spans="1:17" ht="13.5" thickBot="1">
      <c r="A4" s="24"/>
      <c r="B4" s="25"/>
      <c r="C4" s="25"/>
      <c r="D4" s="25"/>
      <c r="E4" s="25"/>
      <c r="F4" s="54"/>
      <c r="G4" s="25"/>
      <c r="H4" s="26"/>
      <c r="I4" s="44"/>
      <c r="J4" s="16"/>
      <c r="K4" s="18"/>
      <c r="L4" s="62"/>
      <c r="M4" s="18"/>
      <c r="N4" s="18"/>
      <c r="O4" s="19"/>
      <c r="P4" s="69">
        <v>4</v>
      </c>
      <c r="Q4" s="11" t="s">
        <v>13</v>
      </c>
    </row>
    <row r="5" spans="1:18" ht="13.5" thickBot="1">
      <c r="A5" s="27"/>
      <c r="B5" s="87" t="s">
        <v>9</v>
      </c>
      <c r="C5" s="88"/>
      <c r="D5" s="88"/>
      <c r="E5" s="88"/>
      <c r="F5" s="88"/>
      <c r="G5" s="89"/>
      <c r="H5" s="29"/>
      <c r="I5" s="44"/>
      <c r="J5" s="17"/>
      <c r="K5" s="93" t="s">
        <v>10</v>
      </c>
      <c r="L5" s="94"/>
      <c r="M5" s="94"/>
      <c r="N5" s="95"/>
      <c r="O5" s="20"/>
      <c r="P5" s="69">
        <v>5</v>
      </c>
      <c r="Q5" s="11" t="s">
        <v>5</v>
      </c>
      <c r="R5" s="11">
        <f>C10</f>
        <v>19.81</v>
      </c>
    </row>
    <row r="6" spans="1:18" ht="12.75">
      <c r="A6" s="27"/>
      <c r="B6" s="28"/>
      <c r="C6" s="28"/>
      <c r="D6" s="28"/>
      <c r="E6" s="28"/>
      <c r="F6" s="55"/>
      <c r="G6" s="28"/>
      <c r="H6" s="29"/>
      <c r="I6" s="44"/>
      <c r="J6" s="17"/>
      <c r="K6" s="14"/>
      <c r="L6" s="63"/>
      <c r="M6" s="14"/>
      <c r="N6" s="14"/>
      <c r="O6" s="21"/>
      <c r="P6" s="69">
        <v>6</v>
      </c>
      <c r="Q6" s="11" t="s">
        <v>2</v>
      </c>
      <c r="R6" s="11">
        <f>(C12+C8)/2/10</f>
        <v>1.675</v>
      </c>
    </row>
    <row r="7" spans="1:19" ht="13.5" thickBot="1">
      <c r="A7" s="27"/>
      <c r="B7" s="28"/>
      <c r="C7" s="30" t="s">
        <v>0</v>
      </c>
      <c r="D7" s="28"/>
      <c r="E7" s="31"/>
      <c r="F7" s="56"/>
      <c r="G7" s="32"/>
      <c r="H7" s="33"/>
      <c r="I7" s="45"/>
      <c r="J7" s="41"/>
      <c r="K7" s="14"/>
      <c r="L7" s="80" t="s">
        <v>0</v>
      </c>
      <c r="M7" s="14"/>
      <c r="N7" s="14"/>
      <c r="O7" s="21"/>
      <c r="P7" s="69">
        <v>7</v>
      </c>
      <c r="Q7" s="7" t="s">
        <v>3</v>
      </c>
      <c r="R7" s="8">
        <f>C16/10</f>
        <v>5.943</v>
      </c>
      <c r="S7" s="1"/>
    </row>
    <row r="8" spans="1:19" ht="14.25" thickBot="1">
      <c r="A8" s="27"/>
      <c r="B8" s="72" t="s">
        <v>20</v>
      </c>
      <c r="C8" s="34">
        <v>1.5</v>
      </c>
      <c r="D8" s="28"/>
      <c r="E8" s="31"/>
      <c r="F8" s="56"/>
      <c r="G8" s="35"/>
      <c r="H8" s="36"/>
      <c r="I8" s="46"/>
      <c r="J8" s="42"/>
      <c r="K8" s="77" t="s">
        <v>24</v>
      </c>
      <c r="L8" s="81">
        <v>5.884</v>
      </c>
      <c r="M8" s="13"/>
      <c r="N8" s="13"/>
      <c r="O8" s="22"/>
      <c r="P8" s="69">
        <v>8</v>
      </c>
      <c r="Q8" s="7" t="s">
        <v>12</v>
      </c>
      <c r="R8" s="8"/>
      <c r="S8" s="11"/>
    </row>
    <row r="9" spans="1:19" ht="13.5" thickBot="1">
      <c r="A9" s="27"/>
      <c r="B9" s="72"/>
      <c r="C9" s="37"/>
      <c r="D9" s="28"/>
      <c r="E9" s="31"/>
      <c r="F9" s="56"/>
      <c r="G9" s="28"/>
      <c r="H9" s="29"/>
      <c r="I9" s="44"/>
      <c r="J9" s="17"/>
      <c r="K9" s="78"/>
      <c r="L9" s="82"/>
      <c r="M9" s="14"/>
      <c r="N9" s="14"/>
      <c r="O9" s="21"/>
      <c r="P9" s="69">
        <v>9</v>
      </c>
      <c r="Q9" s="7" t="s">
        <v>17</v>
      </c>
      <c r="R9" s="12">
        <f>L8</f>
        <v>5.884</v>
      </c>
      <c r="S9" s="11"/>
    </row>
    <row r="10" spans="1:19" ht="14.25" thickBot="1">
      <c r="A10" s="27"/>
      <c r="B10" s="73" t="s">
        <v>18</v>
      </c>
      <c r="C10" s="34">
        <v>19.81</v>
      </c>
      <c r="D10" s="28"/>
      <c r="E10" s="75" t="s">
        <v>8</v>
      </c>
      <c r="F10" s="76" t="s">
        <v>23</v>
      </c>
      <c r="G10" s="60">
        <f>0.3937*R5^2*R6^2/(9*R6+10*R7)</f>
        <v>5.818065008612928</v>
      </c>
      <c r="H10" s="29"/>
      <c r="I10" s="44"/>
      <c r="J10" s="17"/>
      <c r="K10" s="77" t="s">
        <v>14</v>
      </c>
      <c r="L10" s="83">
        <v>1.5</v>
      </c>
      <c r="M10" s="79" t="s">
        <v>11</v>
      </c>
      <c r="N10" s="58">
        <f>R9*R12*(1+SQRT(1+23/(R11*R9*R12*R12/2)))</f>
        <v>19.80802855125476</v>
      </c>
      <c r="O10" s="23"/>
      <c r="P10" s="69">
        <v>10</v>
      </c>
      <c r="Q10" s="7" t="s">
        <v>6</v>
      </c>
      <c r="R10" s="8">
        <f>10/(2*L10)</f>
        <v>3.3333333333333335</v>
      </c>
      <c r="S10" s="11"/>
    </row>
    <row r="11" spans="1:18" ht="13.5" thickBot="1">
      <c r="A11" s="27"/>
      <c r="B11" s="72"/>
      <c r="C11" s="28"/>
      <c r="D11" s="28"/>
      <c r="E11" s="31"/>
      <c r="F11" s="56"/>
      <c r="G11" s="28"/>
      <c r="H11" s="29"/>
      <c r="I11" s="44"/>
      <c r="J11" s="17"/>
      <c r="K11" s="78"/>
      <c r="L11" s="82"/>
      <c r="M11" s="14"/>
      <c r="N11" s="14"/>
      <c r="O11" s="21"/>
      <c r="P11" s="69">
        <v>11</v>
      </c>
      <c r="Q11" s="7" t="s">
        <v>1</v>
      </c>
      <c r="R11" s="8">
        <f>(L12+L10)/10</f>
        <v>3.35</v>
      </c>
    </row>
    <row r="12" spans="1:18" ht="13.5" thickBot="1">
      <c r="A12" s="27"/>
      <c r="B12" s="72" t="s">
        <v>21</v>
      </c>
      <c r="C12" s="34">
        <v>32</v>
      </c>
      <c r="D12" s="28"/>
      <c r="E12" s="38"/>
      <c r="F12" s="57"/>
      <c r="G12" s="35"/>
      <c r="H12" s="36"/>
      <c r="I12" s="46"/>
      <c r="J12" s="42"/>
      <c r="K12" s="77" t="s">
        <v>15</v>
      </c>
      <c r="L12" s="83">
        <v>32</v>
      </c>
      <c r="M12" s="14"/>
      <c r="N12" s="14"/>
      <c r="O12" s="21"/>
      <c r="P12" s="69">
        <v>12</v>
      </c>
      <c r="Q12" s="7" t="s">
        <v>7</v>
      </c>
      <c r="R12" s="5">
        <f>50/R10/R11/R11</f>
        <v>1.3366005791935842</v>
      </c>
    </row>
    <row r="13" spans="1:18" ht="13.5" thickBot="1">
      <c r="A13" s="27"/>
      <c r="B13" s="74"/>
      <c r="C13" s="39"/>
      <c r="D13" s="28"/>
      <c r="E13" s="38"/>
      <c r="F13" s="57"/>
      <c r="G13" s="39"/>
      <c r="H13" s="40"/>
      <c r="I13" s="47"/>
      <c r="J13" s="43"/>
      <c r="K13" s="78"/>
      <c r="L13" s="82"/>
      <c r="M13" s="14"/>
      <c r="N13" s="14"/>
      <c r="O13" s="21"/>
      <c r="P13" s="69">
        <v>13</v>
      </c>
      <c r="Q13" s="7"/>
      <c r="R13" s="4"/>
    </row>
    <row r="14" spans="1:18" ht="13.5" thickBot="1">
      <c r="A14" s="27"/>
      <c r="B14" s="74" t="s">
        <v>22</v>
      </c>
      <c r="C14" s="65">
        <v>3</v>
      </c>
      <c r="D14" s="28"/>
      <c r="E14" s="38"/>
      <c r="F14" s="57"/>
      <c r="G14" s="35"/>
      <c r="H14" s="36"/>
      <c r="I14" s="46"/>
      <c r="J14" s="42"/>
      <c r="K14" s="77" t="s">
        <v>4</v>
      </c>
      <c r="L14" s="83">
        <f>N10/R10</f>
        <v>5.942408565376428</v>
      </c>
      <c r="M14" s="14"/>
      <c r="N14" s="14"/>
      <c r="O14" s="21"/>
      <c r="P14" s="69">
        <v>14</v>
      </c>
      <c r="Q14" s="7"/>
      <c r="R14" s="10"/>
    </row>
    <row r="15" spans="1:18" ht="13.5" thickBot="1">
      <c r="A15" s="27"/>
      <c r="B15" s="74"/>
      <c r="C15" s="28"/>
      <c r="D15" s="28"/>
      <c r="E15" s="38"/>
      <c r="F15" s="57"/>
      <c r="G15" s="28"/>
      <c r="H15" s="29"/>
      <c r="I15" s="44"/>
      <c r="J15" s="17"/>
      <c r="K15" s="14"/>
      <c r="L15" s="63"/>
      <c r="M15" s="14"/>
      <c r="N15" s="14"/>
      <c r="O15" s="21"/>
      <c r="P15" s="69">
        <v>15</v>
      </c>
      <c r="Q15" s="7"/>
      <c r="R15" s="4"/>
    </row>
    <row r="16" spans="1:18" ht="13.5" thickBot="1">
      <c r="A16" s="27"/>
      <c r="B16" s="74" t="s">
        <v>19</v>
      </c>
      <c r="C16" s="59">
        <f>C14*C10</f>
        <v>59.42999999999999</v>
      </c>
      <c r="D16" s="28"/>
      <c r="E16" s="38"/>
      <c r="F16" s="57"/>
      <c r="G16" s="35"/>
      <c r="H16" s="36"/>
      <c r="I16" s="46"/>
      <c r="J16" s="42"/>
      <c r="K16" s="14"/>
      <c r="L16" s="63"/>
      <c r="M16" s="14"/>
      <c r="N16" s="14"/>
      <c r="O16" s="21"/>
      <c r="P16" s="69">
        <v>16</v>
      </c>
      <c r="Q16" s="9"/>
      <c r="R16" s="4"/>
    </row>
    <row r="17" spans="1:18" ht="12.75">
      <c r="A17" s="27"/>
      <c r="B17" s="28"/>
      <c r="C17" s="28"/>
      <c r="D17" s="28"/>
      <c r="E17" s="38"/>
      <c r="F17" s="57"/>
      <c r="G17" s="28"/>
      <c r="H17" s="29"/>
      <c r="I17" s="44"/>
      <c r="J17" s="17"/>
      <c r="K17" s="14"/>
      <c r="L17" s="63"/>
      <c r="M17" s="14"/>
      <c r="N17" s="14"/>
      <c r="O17" s="21"/>
      <c r="P17" s="69">
        <v>17</v>
      </c>
      <c r="Q17" s="9"/>
      <c r="R17" s="10"/>
    </row>
    <row r="18" spans="1:18" ht="12.75">
      <c r="A18" s="27"/>
      <c r="B18" s="38"/>
      <c r="C18" s="66"/>
      <c r="D18" s="28"/>
      <c r="E18" s="31"/>
      <c r="F18" s="56"/>
      <c r="G18" s="28"/>
      <c r="H18" s="29"/>
      <c r="I18" s="44"/>
      <c r="J18" s="17"/>
      <c r="K18" s="14"/>
      <c r="L18" s="63"/>
      <c r="M18" s="14"/>
      <c r="N18" s="14"/>
      <c r="O18" s="21"/>
      <c r="P18" s="69">
        <v>18</v>
      </c>
      <c r="Q18" s="9"/>
      <c r="R18" s="10"/>
    </row>
    <row r="19" spans="1:18" ht="13.5" thickBot="1">
      <c r="A19" s="27"/>
      <c r="B19" s="28"/>
      <c r="C19" s="28"/>
      <c r="D19" s="28"/>
      <c r="E19" s="31"/>
      <c r="F19" s="56"/>
      <c r="G19" s="28"/>
      <c r="H19" s="29"/>
      <c r="I19" s="51"/>
      <c r="J19" s="17"/>
      <c r="K19" s="14"/>
      <c r="L19" s="63"/>
      <c r="M19" s="14"/>
      <c r="N19" s="14"/>
      <c r="O19" s="21"/>
      <c r="P19" s="69">
        <v>19</v>
      </c>
      <c r="Q19" s="9"/>
      <c r="R19" s="4"/>
    </row>
    <row r="20" spans="1:18" ht="12.75">
      <c r="A20" s="48"/>
      <c r="B20" s="84"/>
      <c r="C20" s="85"/>
      <c r="D20" s="85"/>
      <c r="E20" s="85"/>
      <c r="F20" s="85"/>
      <c r="G20" s="85"/>
      <c r="H20" s="85"/>
      <c r="I20" s="86"/>
      <c r="J20" s="85"/>
      <c r="K20" s="85"/>
      <c r="L20" s="85"/>
      <c r="M20" s="49"/>
      <c r="N20" s="49"/>
      <c r="O20" s="49"/>
      <c r="P20" s="70"/>
      <c r="Q20" s="6"/>
      <c r="R20" s="6"/>
    </row>
    <row r="21" spans="1:18" ht="12.75">
      <c r="A21" s="50"/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6"/>
      <c r="N21" s="6"/>
      <c r="O21" s="6"/>
      <c r="P21" s="70"/>
      <c r="Q21" s="6"/>
      <c r="R21" s="6"/>
    </row>
    <row r="22" spans="1:18" ht="12.75">
      <c r="A22" s="50"/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6"/>
      <c r="N22" s="6"/>
      <c r="O22" s="6"/>
      <c r="P22" s="70"/>
      <c r="Q22" s="6"/>
      <c r="R22" s="6"/>
    </row>
    <row r="23" spans="12:18" ht="12.75">
      <c r="L23" s="64"/>
      <c r="M23" s="2"/>
      <c r="N23" s="2"/>
      <c r="O23" s="2"/>
      <c r="P23" s="71"/>
      <c r="Q23" s="2"/>
      <c r="R23" s="2"/>
    </row>
    <row r="24" spans="2:18" ht="12.75">
      <c r="B24" s="52"/>
      <c r="J24" s="52"/>
      <c r="L24" s="64"/>
      <c r="M24" s="2"/>
      <c r="N24" s="2"/>
      <c r="O24" s="2"/>
      <c r="P24" s="71"/>
      <c r="Q24" s="15"/>
      <c r="R24" s="2"/>
    </row>
    <row r="25" spans="10:18" ht="12.75">
      <c r="J25" s="52"/>
      <c r="L25" s="64"/>
      <c r="M25" s="2"/>
      <c r="N25" s="2"/>
      <c r="O25" s="2"/>
      <c r="P25" s="71"/>
      <c r="Q25" s="15"/>
      <c r="R25" s="2"/>
    </row>
    <row r="26" spans="10:18" ht="12.75">
      <c r="J26" s="52"/>
      <c r="L26" s="64"/>
      <c r="M26" s="2"/>
      <c r="N26" s="2"/>
      <c r="O26" s="2"/>
      <c r="P26" s="71"/>
      <c r="Q26" s="15"/>
      <c r="R26" s="2"/>
    </row>
    <row r="27" spans="12:18" ht="12.75">
      <c r="L27" s="64"/>
      <c r="M27" s="2"/>
      <c r="N27" s="2"/>
      <c r="O27" s="2"/>
      <c r="P27" s="71"/>
      <c r="Q27" s="15"/>
      <c r="R27" s="2"/>
    </row>
    <row r="28" spans="10:18" ht="12.75">
      <c r="J28" s="52"/>
      <c r="L28" s="64"/>
      <c r="M28" s="2"/>
      <c r="N28" s="2"/>
      <c r="O28" s="2"/>
      <c r="P28" s="71"/>
      <c r="Q28" s="15"/>
      <c r="R28" s="2"/>
    </row>
    <row r="29" spans="12:18" ht="12.75">
      <c r="L29" s="64"/>
      <c r="M29" s="2"/>
      <c r="N29" s="2"/>
      <c r="O29" s="2"/>
      <c r="P29" s="71"/>
      <c r="Q29" s="15"/>
      <c r="R29" s="2"/>
    </row>
    <row r="30" spans="12:18" ht="12.75">
      <c r="L30" s="64"/>
      <c r="M30" s="2"/>
      <c r="N30" s="2"/>
      <c r="O30" s="2"/>
      <c r="P30" s="71"/>
      <c r="Q30" s="2"/>
      <c r="R30" s="2"/>
    </row>
    <row r="31" spans="12:18" ht="12.75">
      <c r="L31" s="64"/>
      <c r="M31" s="2"/>
      <c r="N31" s="2"/>
      <c r="O31" s="2"/>
      <c r="P31" s="71"/>
      <c r="Q31" s="2"/>
      <c r="R31" s="2"/>
    </row>
    <row r="32" spans="12:18" ht="12.75">
      <c r="L32" s="64"/>
      <c r="M32" s="2"/>
      <c r="N32" s="2"/>
      <c r="O32" s="2"/>
      <c r="P32" s="71"/>
      <c r="Q32" s="2"/>
      <c r="R32" s="2"/>
    </row>
    <row r="33" spans="12:18" ht="12.75">
      <c r="L33" s="64"/>
      <c r="M33" s="2"/>
      <c r="N33" s="2"/>
      <c r="O33" s="2"/>
      <c r="P33" s="71"/>
      <c r="Q33" s="2"/>
      <c r="R33" s="2"/>
    </row>
    <row r="34" spans="12:18" ht="12.75">
      <c r="L34" s="64"/>
      <c r="M34" s="2"/>
      <c r="N34" s="2"/>
      <c r="O34" s="2"/>
      <c r="P34" s="71"/>
      <c r="Q34" s="2"/>
      <c r="R34" s="2"/>
    </row>
    <row r="35" spans="12:18" ht="12.75">
      <c r="L35" s="64"/>
      <c r="M35" s="2"/>
      <c r="N35" s="2"/>
      <c r="O35" s="2"/>
      <c r="P35" s="71"/>
      <c r="Q35" s="2"/>
      <c r="R35" s="2"/>
    </row>
    <row r="36" spans="12:18" ht="12.75">
      <c r="L36" s="64"/>
      <c r="M36" s="2"/>
      <c r="N36" s="2"/>
      <c r="O36" s="2"/>
      <c r="P36" s="71"/>
      <c r="Q36" s="2"/>
      <c r="R36" s="2"/>
    </row>
    <row r="37" spans="12:18" ht="12.75">
      <c r="L37" s="64"/>
      <c r="M37" s="2"/>
      <c r="N37" s="2"/>
      <c r="O37" s="2"/>
      <c r="P37" s="71"/>
      <c r="Q37" s="2"/>
      <c r="R37" s="2"/>
    </row>
    <row r="38" spans="12:18" ht="12.75">
      <c r="L38" s="64"/>
      <c r="M38" s="2"/>
      <c r="N38" s="2"/>
      <c r="O38" s="2"/>
      <c r="P38" s="71"/>
      <c r="Q38" s="2"/>
      <c r="R38" s="2"/>
    </row>
    <row r="39" spans="12:18" ht="12.75">
      <c r="L39" s="64"/>
      <c r="M39" s="2"/>
      <c r="N39" s="2"/>
      <c r="O39" s="2"/>
      <c r="P39" s="71"/>
      <c r="Q39" s="2"/>
      <c r="R39" s="2"/>
    </row>
    <row r="40" spans="12:18" ht="12.75">
      <c r="L40" s="64"/>
      <c r="M40" s="2"/>
      <c r="N40" s="2"/>
      <c r="O40" s="2"/>
      <c r="P40" s="71"/>
      <c r="Q40" s="2"/>
      <c r="R40" s="2"/>
    </row>
    <row r="41" spans="12:18" ht="12.75">
      <c r="L41" s="64"/>
      <c r="M41" s="2"/>
      <c r="N41" s="2"/>
      <c r="O41" s="2"/>
      <c r="P41" s="71"/>
      <c r="Q41" s="2"/>
      <c r="R41" s="2"/>
    </row>
  </sheetData>
  <sheetProtection selectLockedCells="1"/>
  <mergeCells count="4">
    <mergeCell ref="B20:L22"/>
    <mergeCell ref="B5:G5"/>
    <mergeCell ref="A2:O2"/>
    <mergeCell ref="K5:N5"/>
  </mergeCells>
  <printOptions/>
  <pageMargins left="0.75" right="0.75" top="1" bottom="1" header="0" footer="0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Armando</dc:creator>
  <cp:keywords/>
  <dc:description/>
  <cp:lastModifiedBy>Usuario de Windows</cp:lastModifiedBy>
  <dcterms:created xsi:type="dcterms:W3CDTF">2009-08-31T15:25:32Z</dcterms:created>
  <dcterms:modified xsi:type="dcterms:W3CDTF">2017-11-23T11:44:32Z</dcterms:modified>
  <cp:category/>
  <cp:version/>
  <cp:contentType/>
  <cp:contentStatus/>
</cp:coreProperties>
</file>