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alculadores\"/>
    </mc:Choice>
  </mc:AlternateContent>
  <bookViews>
    <workbookView xWindow="96" yWindow="84" windowWidth="12132" windowHeight="9240" xr2:uid="{00000000-000D-0000-FFFF-FFFF00000000}"/>
  </bookViews>
  <sheets>
    <sheet name="Guia de manejo" sheetId="8" r:id="rId1"/>
    <sheet name="Interfaz" sheetId="3" r:id="rId2"/>
    <sheet name="Grafica Colineal" sheetId="5" r:id="rId3"/>
    <sheet name="Grafica Lateral" sheetId="6" r:id="rId4"/>
    <sheet name="Zoom lateral" sheetId="7" r:id="rId5"/>
    <sheet name="Calculos" sheetId="1" r:id="rId6"/>
    <sheet name="Si y Ci" sheetId="2" r:id="rId7"/>
  </sheets>
  <definedNames>
    <definedName name="_xlnm.Print_Area" localSheetId="5">Calculos!#REF!</definedName>
  </definedNames>
  <calcPr calcId="171027"/>
</workbook>
</file>

<file path=xl/calcChain.xml><?xml version="1.0" encoding="utf-8"?>
<calcChain xmlns="http://schemas.openxmlformats.org/spreadsheetml/2006/main">
  <c r="C520" i="1" l="1"/>
  <c r="P57" i="1" s="1"/>
  <c r="G154" i="1"/>
  <c r="H154" i="1" s="1"/>
  <c r="G153" i="1"/>
  <c r="H153" i="1" s="1"/>
  <c r="P149" i="1"/>
  <c r="S149" i="1" s="1"/>
  <c r="R149" i="1" s="1"/>
  <c r="Q149" i="1"/>
  <c r="H149" i="1"/>
  <c r="K149" i="1" s="1"/>
  <c r="J149" i="1" s="1"/>
  <c r="L149" i="1"/>
  <c r="O149" i="1" s="1"/>
  <c r="H150" i="1"/>
  <c r="K150" i="1" s="1"/>
  <c r="L150" i="1"/>
  <c r="O150" i="1" s="1"/>
  <c r="P150" i="1"/>
  <c r="S150" i="1" s="1"/>
  <c r="R150" i="1" s="1"/>
  <c r="H151" i="1"/>
  <c r="I151" i="1" s="1"/>
  <c r="K151" i="1"/>
  <c r="L151" i="1"/>
  <c r="O151" i="1"/>
  <c r="N151" i="1" s="1"/>
  <c r="P151" i="1"/>
  <c r="S151" i="1" s="1"/>
  <c r="H152" i="1"/>
  <c r="K152" i="1" s="1"/>
  <c r="L152" i="1"/>
  <c r="M152" i="1" s="1"/>
  <c r="P152" i="1"/>
  <c r="S152" i="1" s="1"/>
  <c r="R152" i="1" s="1"/>
  <c r="AS16" i="1"/>
  <c r="AR16" i="1"/>
  <c r="H103" i="1"/>
  <c r="K103" i="1"/>
  <c r="L103" i="1"/>
  <c r="O103" i="1"/>
  <c r="P103" i="1"/>
  <c r="S103" i="1"/>
  <c r="H104" i="1"/>
  <c r="K104" i="1"/>
  <c r="L104" i="1"/>
  <c r="O104" i="1"/>
  <c r="P104" i="1"/>
  <c r="S104" i="1"/>
  <c r="H105" i="1"/>
  <c r="K105" i="1"/>
  <c r="L105" i="1"/>
  <c r="O105" i="1"/>
  <c r="P105" i="1"/>
  <c r="S105" i="1"/>
  <c r="H106" i="1"/>
  <c r="K106" i="1"/>
  <c r="L106" i="1"/>
  <c r="O106" i="1"/>
  <c r="P106" i="1"/>
  <c r="S106" i="1"/>
  <c r="H107" i="1"/>
  <c r="K107" i="1"/>
  <c r="L107" i="1"/>
  <c r="O107" i="1"/>
  <c r="P107" i="1"/>
  <c r="S107" i="1"/>
  <c r="H108" i="1"/>
  <c r="K108" i="1"/>
  <c r="L108" i="1"/>
  <c r="O108" i="1"/>
  <c r="P108" i="1"/>
  <c r="S108" i="1"/>
  <c r="H109" i="1"/>
  <c r="K109" i="1"/>
  <c r="L109" i="1"/>
  <c r="O109" i="1"/>
  <c r="P109" i="1"/>
  <c r="S109" i="1"/>
  <c r="H110" i="1"/>
  <c r="K110" i="1"/>
  <c r="L110" i="1"/>
  <c r="O110" i="1"/>
  <c r="P110" i="1"/>
  <c r="S110" i="1"/>
  <c r="H111" i="1"/>
  <c r="K111" i="1"/>
  <c r="L111" i="1"/>
  <c r="O111" i="1"/>
  <c r="P111" i="1"/>
  <c r="S111" i="1"/>
  <c r="H112" i="1"/>
  <c r="K112" i="1"/>
  <c r="L112" i="1"/>
  <c r="O112" i="1"/>
  <c r="P112" i="1"/>
  <c r="S112" i="1"/>
  <c r="H113" i="1"/>
  <c r="K113" i="1"/>
  <c r="L113" i="1"/>
  <c r="O113" i="1"/>
  <c r="P113" i="1"/>
  <c r="S113" i="1"/>
  <c r="H114" i="1"/>
  <c r="I114" i="1"/>
  <c r="K114" i="1"/>
  <c r="J114" i="1"/>
  <c r="L114" i="1"/>
  <c r="M114" i="1"/>
  <c r="O114" i="1"/>
  <c r="P114" i="1"/>
  <c r="Q114" i="1" s="1"/>
  <c r="H115" i="1"/>
  <c r="I115" i="1" s="1"/>
  <c r="K115" i="1"/>
  <c r="L115" i="1"/>
  <c r="M115" i="1" s="1"/>
  <c r="P115" i="1"/>
  <c r="Q115" i="1" s="1"/>
  <c r="S115" i="1"/>
  <c r="H116" i="1"/>
  <c r="I116" i="1" s="1"/>
  <c r="K116" i="1"/>
  <c r="L116" i="1"/>
  <c r="M116" i="1"/>
  <c r="O116" i="1"/>
  <c r="P116" i="1"/>
  <c r="Q116" i="1" s="1"/>
  <c r="H117" i="1"/>
  <c r="I117" i="1"/>
  <c r="K117" i="1"/>
  <c r="L117" i="1"/>
  <c r="M117" i="1" s="1"/>
  <c r="P117" i="1"/>
  <c r="Q117" i="1" s="1"/>
  <c r="S117" i="1"/>
  <c r="H118" i="1"/>
  <c r="I118" i="1" s="1"/>
  <c r="L118" i="1"/>
  <c r="M118" i="1" s="1"/>
  <c r="O118" i="1"/>
  <c r="P118" i="1"/>
  <c r="Q118" i="1" s="1"/>
  <c r="S118" i="1"/>
  <c r="H119" i="1"/>
  <c r="I119" i="1"/>
  <c r="K119" i="1"/>
  <c r="L119" i="1"/>
  <c r="M119" i="1" s="1"/>
  <c r="P119" i="1"/>
  <c r="Q119" i="1"/>
  <c r="S119" i="1"/>
  <c r="H120" i="1"/>
  <c r="I120" i="1" s="1"/>
  <c r="L120" i="1"/>
  <c r="M120" i="1" s="1"/>
  <c r="O120" i="1"/>
  <c r="P120" i="1"/>
  <c r="Q120" i="1" s="1"/>
  <c r="H121" i="1"/>
  <c r="I121" i="1" s="1"/>
  <c r="K121" i="1"/>
  <c r="L121" i="1"/>
  <c r="M121" i="1" s="1"/>
  <c r="O121" i="1"/>
  <c r="P121" i="1"/>
  <c r="Q121" i="1"/>
  <c r="S121" i="1"/>
  <c r="H122" i="1"/>
  <c r="I122" i="1" s="1"/>
  <c r="L122" i="1"/>
  <c r="M122" i="1"/>
  <c r="O122" i="1"/>
  <c r="P122" i="1"/>
  <c r="Q122" i="1" s="1"/>
  <c r="H123" i="1"/>
  <c r="I123" i="1" s="1"/>
  <c r="K123" i="1"/>
  <c r="L123" i="1"/>
  <c r="M123" i="1" s="1"/>
  <c r="P123" i="1"/>
  <c r="Q123" i="1" s="1"/>
  <c r="S123" i="1"/>
  <c r="H124" i="1"/>
  <c r="I124" i="1" s="1"/>
  <c r="K124" i="1"/>
  <c r="L124" i="1"/>
  <c r="M124" i="1"/>
  <c r="O124" i="1"/>
  <c r="P124" i="1"/>
  <c r="Q124" i="1" s="1"/>
  <c r="H125" i="1"/>
  <c r="I125" i="1"/>
  <c r="K125" i="1"/>
  <c r="L125" i="1"/>
  <c r="M125" i="1" s="1"/>
  <c r="P125" i="1"/>
  <c r="Q125" i="1" s="1"/>
  <c r="S125" i="1"/>
  <c r="H126" i="1"/>
  <c r="I126" i="1" s="1"/>
  <c r="L126" i="1"/>
  <c r="M126" i="1" s="1"/>
  <c r="O126" i="1"/>
  <c r="P126" i="1"/>
  <c r="Q126" i="1" s="1"/>
  <c r="S126" i="1"/>
  <c r="H127" i="1"/>
  <c r="I127" i="1"/>
  <c r="K127" i="1"/>
  <c r="L127" i="1"/>
  <c r="M127" i="1" s="1"/>
  <c r="P127" i="1"/>
  <c r="Q127" i="1"/>
  <c r="S127" i="1"/>
  <c r="H128" i="1"/>
  <c r="K128" i="1" s="1"/>
  <c r="L128" i="1"/>
  <c r="O128" i="1" s="1"/>
  <c r="P128" i="1"/>
  <c r="S128" i="1" s="1"/>
  <c r="H129" i="1"/>
  <c r="I129" i="1" s="1"/>
  <c r="L129" i="1"/>
  <c r="P129" i="1"/>
  <c r="S129" i="1" s="1"/>
  <c r="H130" i="1"/>
  <c r="L130" i="1"/>
  <c r="M130" i="1" s="1"/>
  <c r="P130" i="1"/>
  <c r="H131" i="1"/>
  <c r="K131" i="1"/>
  <c r="L131" i="1"/>
  <c r="P131" i="1"/>
  <c r="H132" i="1"/>
  <c r="K132" i="1" s="1"/>
  <c r="L132" i="1"/>
  <c r="O132" i="1" s="1"/>
  <c r="P132" i="1"/>
  <c r="S132" i="1"/>
  <c r="H133" i="1"/>
  <c r="I133" i="1" s="1"/>
  <c r="K133" i="1"/>
  <c r="L133" i="1"/>
  <c r="P133" i="1"/>
  <c r="S133" i="1" s="1"/>
  <c r="H134" i="1"/>
  <c r="L134" i="1"/>
  <c r="M134" i="1" s="1"/>
  <c r="P134" i="1"/>
  <c r="H135" i="1"/>
  <c r="K135" i="1" s="1"/>
  <c r="L135" i="1"/>
  <c r="P135" i="1"/>
  <c r="H136" i="1"/>
  <c r="K136" i="1" s="1"/>
  <c r="L136" i="1"/>
  <c r="O136" i="1" s="1"/>
  <c r="P136" i="1"/>
  <c r="S136" i="1" s="1"/>
  <c r="H137" i="1"/>
  <c r="I137" i="1" s="1"/>
  <c r="L137" i="1"/>
  <c r="P137" i="1"/>
  <c r="S137" i="1" s="1"/>
  <c r="H138" i="1"/>
  <c r="L138" i="1"/>
  <c r="M138" i="1" s="1"/>
  <c r="P138" i="1"/>
  <c r="H139" i="1"/>
  <c r="K139" i="1"/>
  <c r="L139" i="1"/>
  <c r="P139" i="1"/>
  <c r="H140" i="1"/>
  <c r="K140" i="1" s="1"/>
  <c r="L140" i="1"/>
  <c r="O140" i="1" s="1"/>
  <c r="P140" i="1"/>
  <c r="S140" i="1"/>
  <c r="H141" i="1"/>
  <c r="I141" i="1" s="1"/>
  <c r="K141" i="1"/>
  <c r="L141" i="1"/>
  <c r="P141" i="1"/>
  <c r="S141" i="1" s="1"/>
  <c r="H142" i="1"/>
  <c r="L142" i="1"/>
  <c r="M142" i="1" s="1"/>
  <c r="P142" i="1"/>
  <c r="H143" i="1"/>
  <c r="K143" i="1" s="1"/>
  <c r="L143" i="1"/>
  <c r="P143" i="1"/>
  <c r="H144" i="1"/>
  <c r="K144" i="1" s="1"/>
  <c r="L144" i="1"/>
  <c r="O144" i="1" s="1"/>
  <c r="P144" i="1"/>
  <c r="S144" i="1" s="1"/>
  <c r="H145" i="1"/>
  <c r="I145" i="1" s="1"/>
  <c r="L145" i="1"/>
  <c r="P145" i="1"/>
  <c r="S145" i="1" s="1"/>
  <c r="H146" i="1"/>
  <c r="L146" i="1"/>
  <c r="M146" i="1" s="1"/>
  <c r="P146" i="1"/>
  <c r="H147" i="1"/>
  <c r="K147" i="1"/>
  <c r="L147" i="1"/>
  <c r="P147" i="1"/>
  <c r="H148" i="1"/>
  <c r="K148" i="1" s="1"/>
  <c r="L148" i="1"/>
  <c r="O148" i="1" s="1"/>
  <c r="P148" i="1"/>
  <c r="S148" i="1"/>
  <c r="F16" i="1"/>
  <c r="E16" i="1"/>
  <c r="D16" i="1"/>
  <c r="H63" i="1"/>
  <c r="L63" i="1"/>
  <c r="P63" i="1"/>
  <c r="H64" i="1"/>
  <c r="K64" i="1" s="1"/>
  <c r="J64" i="1" s="1"/>
  <c r="L64" i="1"/>
  <c r="O64" i="1" s="1"/>
  <c r="N64" i="1" s="1"/>
  <c r="P64" i="1"/>
  <c r="H65" i="1"/>
  <c r="K65" i="1"/>
  <c r="J65" i="1" s="1"/>
  <c r="L65" i="1"/>
  <c r="O65" i="1" s="1"/>
  <c r="P65" i="1"/>
  <c r="S65" i="1" s="1"/>
  <c r="R65" i="1" s="1"/>
  <c r="H66" i="1"/>
  <c r="K66" i="1" s="1"/>
  <c r="L66" i="1"/>
  <c r="O66" i="1"/>
  <c r="N66" i="1" s="1"/>
  <c r="P66" i="1"/>
  <c r="S66" i="1" s="1"/>
  <c r="H67" i="1"/>
  <c r="K67" i="1" s="1"/>
  <c r="J67" i="1" s="1"/>
  <c r="L67" i="1"/>
  <c r="P67" i="1"/>
  <c r="S67" i="1"/>
  <c r="R67" i="1" s="1"/>
  <c r="H68" i="1"/>
  <c r="K68" i="1" s="1"/>
  <c r="L68" i="1"/>
  <c r="O68" i="1" s="1"/>
  <c r="P68" i="1"/>
  <c r="S68" i="1"/>
  <c r="R68" i="1" s="1"/>
  <c r="H69" i="1"/>
  <c r="K69" i="1" s="1"/>
  <c r="L69" i="1"/>
  <c r="P69" i="1"/>
  <c r="S69" i="1" s="1"/>
  <c r="R69" i="1" s="1"/>
  <c r="H70" i="1"/>
  <c r="K70" i="1"/>
  <c r="J70" i="1" s="1"/>
  <c r="L70" i="1"/>
  <c r="O70" i="1" s="1"/>
  <c r="N70" i="1" s="1"/>
  <c r="P70" i="1"/>
  <c r="H71" i="1"/>
  <c r="K71" i="1" s="1"/>
  <c r="J71" i="1" s="1"/>
  <c r="L71" i="1"/>
  <c r="O71" i="1"/>
  <c r="N71" i="1" s="1"/>
  <c r="P71" i="1"/>
  <c r="S71" i="1" s="1"/>
  <c r="R71" i="1" s="1"/>
  <c r="H72" i="1"/>
  <c r="L72" i="1"/>
  <c r="O72" i="1" s="1"/>
  <c r="N72" i="1" s="1"/>
  <c r="P72" i="1"/>
  <c r="S72" i="1" s="1"/>
  <c r="R72" i="1" s="1"/>
  <c r="H73" i="1"/>
  <c r="K73" i="1"/>
  <c r="J73" i="1" s="1"/>
  <c r="L73" i="1"/>
  <c r="O73" i="1" s="1"/>
  <c r="N73" i="1" s="1"/>
  <c r="P73" i="1"/>
  <c r="S73" i="1" s="1"/>
  <c r="R73" i="1" s="1"/>
  <c r="H74" i="1"/>
  <c r="L74" i="1"/>
  <c r="O74" i="1"/>
  <c r="N74" i="1" s="1"/>
  <c r="P74" i="1"/>
  <c r="S74" i="1" s="1"/>
  <c r="R74" i="1" s="1"/>
  <c r="H75" i="1"/>
  <c r="K75" i="1" s="1"/>
  <c r="J75" i="1" s="1"/>
  <c r="L75" i="1"/>
  <c r="O75" i="1" s="1"/>
  <c r="N75" i="1" s="1"/>
  <c r="P75" i="1"/>
  <c r="S75" i="1"/>
  <c r="R75" i="1" s="1"/>
  <c r="H76" i="1"/>
  <c r="K76" i="1" s="1"/>
  <c r="J76" i="1" s="1"/>
  <c r="L76" i="1"/>
  <c r="O76" i="1" s="1"/>
  <c r="N76" i="1" s="1"/>
  <c r="P76" i="1"/>
  <c r="S76" i="1"/>
  <c r="R76" i="1" s="1"/>
  <c r="H77" i="1"/>
  <c r="K77" i="1" s="1"/>
  <c r="J77" i="1" s="1"/>
  <c r="L77" i="1"/>
  <c r="O77" i="1" s="1"/>
  <c r="N77" i="1" s="1"/>
  <c r="P77" i="1"/>
  <c r="S77" i="1" s="1"/>
  <c r="R77" i="1" s="1"/>
  <c r="H78" i="1"/>
  <c r="K78" i="1"/>
  <c r="J78" i="1" s="1"/>
  <c r="L78" i="1"/>
  <c r="O78" i="1" s="1"/>
  <c r="N78" i="1" s="1"/>
  <c r="P78" i="1"/>
  <c r="S78" i="1" s="1"/>
  <c r="R78" i="1" s="1"/>
  <c r="H79" i="1"/>
  <c r="K79" i="1" s="1"/>
  <c r="J79" i="1" s="1"/>
  <c r="L79" i="1"/>
  <c r="O79" i="1"/>
  <c r="N79" i="1" s="1"/>
  <c r="P79" i="1"/>
  <c r="S79" i="1" s="1"/>
  <c r="R79" i="1" s="1"/>
  <c r="H80" i="1"/>
  <c r="K80" i="1" s="1"/>
  <c r="J80" i="1" s="1"/>
  <c r="L80" i="1"/>
  <c r="O80" i="1" s="1"/>
  <c r="N80" i="1" s="1"/>
  <c r="P80" i="1"/>
  <c r="H81" i="1"/>
  <c r="K81" i="1"/>
  <c r="J81" i="1" s="1"/>
  <c r="L81" i="1"/>
  <c r="O81" i="1" s="1"/>
  <c r="N81" i="1" s="1"/>
  <c r="P81" i="1"/>
  <c r="S81" i="1" s="1"/>
  <c r="R81" i="1" s="1"/>
  <c r="H82" i="1"/>
  <c r="K82" i="1" s="1"/>
  <c r="J82" i="1" s="1"/>
  <c r="L82" i="1"/>
  <c r="O82" i="1"/>
  <c r="N82" i="1" s="1"/>
  <c r="P82" i="1"/>
  <c r="S82" i="1" s="1"/>
  <c r="R82" i="1" s="1"/>
  <c r="H83" i="1"/>
  <c r="K83" i="1" s="1"/>
  <c r="J83" i="1" s="1"/>
  <c r="L83" i="1"/>
  <c r="P83" i="1"/>
  <c r="S83" i="1"/>
  <c r="R83" i="1" s="1"/>
  <c r="H84" i="1"/>
  <c r="K84" i="1" s="1"/>
  <c r="J84" i="1" s="1"/>
  <c r="L84" i="1"/>
  <c r="O84" i="1" s="1"/>
  <c r="N84" i="1" s="1"/>
  <c r="P84" i="1"/>
  <c r="S84" i="1"/>
  <c r="R84" i="1" s="1"/>
  <c r="H85" i="1"/>
  <c r="K85" i="1" s="1"/>
  <c r="J85" i="1" s="1"/>
  <c r="L85" i="1"/>
  <c r="P85" i="1"/>
  <c r="S85" i="1" s="1"/>
  <c r="R85" i="1" s="1"/>
  <c r="H86" i="1"/>
  <c r="K86" i="1"/>
  <c r="J86" i="1" s="1"/>
  <c r="L86" i="1"/>
  <c r="O86" i="1" s="1"/>
  <c r="N86" i="1" s="1"/>
  <c r="P86" i="1"/>
  <c r="H87" i="1"/>
  <c r="K87" i="1" s="1"/>
  <c r="J87" i="1" s="1"/>
  <c r="L87" i="1"/>
  <c r="O87" i="1"/>
  <c r="N87" i="1" s="1"/>
  <c r="P87" i="1"/>
  <c r="S87" i="1" s="1"/>
  <c r="R87" i="1" s="1"/>
  <c r="H88" i="1"/>
  <c r="L88" i="1"/>
  <c r="O88" i="1" s="1"/>
  <c r="N88" i="1" s="1"/>
  <c r="P88" i="1"/>
  <c r="S88" i="1" s="1"/>
  <c r="R88" i="1" s="1"/>
  <c r="H89" i="1"/>
  <c r="K89" i="1"/>
  <c r="J89" i="1" s="1"/>
  <c r="L89" i="1"/>
  <c r="O89" i="1" s="1"/>
  <c r="N89" i="1" s="1"/>
  <c r="P89" i="1"/>
  <c r="S89" i="1" s="1"/>
  <c r="R89" i="1" s="1"/>
  <c r="H90" i="1"/>
  <c r="K90" i="1" s="1"/>
  <c r="J90" i="1" s="1"/>
  <c r="L90" i="1"/>
  <c r="O90" i="1"/>
  <c r="N90" i="1" s="1"/>
  <c r="P90" i="1"/>
  <c r="S90" i="1" s="1"/>
  <c r="R90" i="1" s="1"/>
  <c r="H91" i="1"/>
  <c r="K91" i="1" s="1"/>
  <c r="J91" i="1" s="1"/>
  <c r="L91" i="1"/>
  <c r="O91" i="1" s="1"/>
  <c r="N91" i="1" s="1"/>
  <c r="P91" i="1"/>
  <c r="S91" i="1"/>
  <c r="R91" i="1" s="1"/>
  <c r="H92" i="1"/>
  <c r="K92" i="1" s="1"/>
  <c r="J92" i="1" s="1"/>
  <c r="L92" i="1"/>
  <c r="O92" i="1" s="1"/>
  <c r="N92" i="1" s="1"/>
  <c r="P92" i="1"/>
  <c r="S92" i="1" s="1"/>
  <c r="H93" i="1"/>
  <c r="K93" i="1"/>
  <c r="J93" i="1" s="1"/>
  <c r="L93" i="1"/>
  <c r="P93" i="1"/>
  <c r="S93" i="1" s="1"/>
  <c r="R93" i="1" s="1"/>
  <c r="H94" i="1"/>
  <c r="K94" i="1" s="1"/>
  <c r="J94" i="1" s="1"/>
  <c r="L94" i="1"/>
  <c r="O94" i="1"/>
  <c r="N94" i="1" s="1"/>
  <c r="P94" i="1"/>
  <c r="S94" i="1" s="1"/>
  <c r="R94" i="1" s="1"/>
  <c r="H95" i="1"/>
  <c r="K95" i="1" s="1"/>
  <c r="J95" i="1" s="1"/>
  <c r="L95" i="1"/>
  <c r="P95" i="1"/>
  <c r="S95" i="1"/>
  <c r="R95" i="1" s="1"/>
  <c r="H96" i="1"/>
  <c r="K96" i="1" s="1"/>
  <c r="J96" i="1"/>
  <c r="L96" i="1"/>
  <c r="O96" i="1"/>
  <c r="N96" i="1" s="1"/>
  <c r="P96" i="1"/>
  <c r="S96" i="1" s="1"/>
  <c r="R96" i="1"/>
  <c r="H97" i="1"/>
  <c r="K97" i="1"/>
  <c r="J97" i="1" s="1"/>
  <c r="L97" i="1"/>
  <c r="P97" i="1"/>
  <c r="S97" i="1" s="1"/>
  <c r="R97" i="1" s="1"/>
  <c r="H98" i="1"/>
  <c r="L98" i="1"/>
  <c r="P98" i="1"/>
  <c r="H99" i="1"/>
  <c r="K99" i="1" s="1"/>
  <c r="J99" i="1" s="1"/>
  <c r="L99" i="1"/>
  <c r="P99" i="1"/>
  <c r="S99" i="1"/>
  <c r="R99" i="1" s="1"/>
  <c r="H100" i="1"/>
  <c r="K100" i="1" s="1"/>
  <c r="J100" i="1"/>
  <c r="L100" i="1"/>
  <c r="O100" i="1"/>
  <c r="N100" i="1" s="1"/>
  <c r="P100" i="1"/>
  <c r="S100" i="1" s="1"/>
  <c r="R100" i="1"/>
  <c r="H101" i="1"/>
  <c r="K101" i="1"/>
  <c r="J101" i="1" s="1"/>
  <c r="L101" i="1"/>
  <c r="P101" i="1"/>
  <c r="S101" i="1" s="1"/>
  <c r="R101" i="1" s="1"/>
  <c r="H102" i="1"/>
  <c r="L102" i="1"/>
  <c r="P102" i="1"/>
  <c r="H62" i="1"/>
  <c r="K62" i="1" s="1"/>
  <c r="J62" i="1" s="1"/>
  <c r="L62" i="1"/>
  <c r="P62" i="1"/>
  <c r="S62" i="1"/>
  <c r="R62" i="1" s="1"/>
  <c r="I64" i="1"/>
  <c r="I66" i="1"/>
  <c r="Q68" i="1"/>
  <c r="I70" i="1"/>
  <c r="M71" i="1"/>
  <c r="Q72" i="1"/>
  <c r="M75" i="1"/>
  <c r="Q76" i="1"/>
  <c r="M77" i="1"/>
  <c r="I78" i="1"/>
  <c r="Q78" i="1"/>
  <c r="M79" i="1"/>
  <c r="I80" i="1"/>
  <c r="I82" i="1"/>
  <c r="Q84" i="1"/>
  <c r="I86" i="1"/>
  <c r="M87" i="1"/>
  <c r="Q88" i="1"/>
  <c r="M90" i="1"/>
  <c r="M92" i="1"/>
  <c r="M94" i="1"/>
  <c r="M96" i="1"/>
  <c r="M100" i="1"/>
  <c r="L88" i="2"/>
  <c r="K88" i="2" s="1"/>
  <c r="J88" i="2"/>
  <c r="L87" i="2"/>
  <c r="K87" i="2" s="1"/>
  <c r="J87" i="2"/>
  <c r="L86" i="2"/>
  <c r="K86" i="2" s="1"/>
  <c r="J86" i="2"/>
  <c r="L85" i="2"/>
  <c r="K85" i="2"/>
  <c r="J85" i="2"/>
  <c r="L84" i="2"/>
  <c r="K84" i="2" s="1"/>
  <c r="J84" i="2"/>
  <c r="L83" i="2"/>
  <c r="K83" i="2" s="1"/>
  <c r="J83" i="2"/>
  <c r="L82" i="2"/>
  <c r="K82" i="2" s="1"/>
  <c r="J82" i="2"/>
  <c r="L81" i="2"/>
  <c r="K81" i="2"/>
  <c r="J81" i="2"/>
  <c r="L80" i="2"/>
  <c r="K80" i="2" s="1"/>
  <c r="J80" i="2"/>
  <c r="L79" i="2"/>
  <c r="K79" i="2" s="1"/>
  <c r="J79" i="2"/>
  <c r="L78" i="2"/>
  <c r="K78" i="2" s="1"/>
  <c r="J78" i="2"/>
  <c r="L77" i="2"/>
  <c r="K77" i="2"/>
  <c r="J77" i="2"/>
  <c r="L76" i="2"/>
  <c r="K76" i="2" s="1"/>
  <c r="J76" i="2"/>
  <c r="L75" i="2"/>
  <c r="K75" i="2" s="1"/>
  <c r="J75" i="2"/>
  <c r="L74" i="2"/>
  <c r="K74" i="2" s="1"/>
  <c r="J74" i="2"/>
  <c r="H108" i="2"/>
  <c r="G108" i="2"/>
  <c r="F108" i="2"/>
  <c r="H107" i="2"/>
  <c r="G107" i="2" s="1"/>
  <c r="F107" i="2"/>
  <c r="H106" i="2"/>
  <c r="G106" i="2" s="1"/>
  <c r="F106" i="2"/>
  <c r="H105" i="2"/>
  <c r="G105" i="2" s="1"/>
  <c r="F105" i="2"/>
  <c r="H104" i="2"/>
  <c r="G104" i="2"/>
  <c r="F104" i="2"/>
  <c r="H103" i="2"/>
  <c r="G103" i="2" s="1"/>
  <c r="F103" i="2"/>
  <c r="H102" i="2"/>
  <c r="G102" i="2" s="1"/>
  <c r="F102" i="2"/>
  <c r="H101" i="2"/>
  <c r="G101" i="2" s="1"/>
  <c r="F101" i="2"/>
  <c r="H100" i="2"/>
  <c r="G100" i="2"/>
  <c r="F100" i="2"/>
  <c r="H99" i="2"/>
  <c r="G99" i="2" s="1"/>
  <c r="F99" i="2"/>
  <c r="H98" i="2"/>
  <c r="G98" i="2" s="1"/>
  <c r="F98" i="2"/>
  <c r="H97" i="2"/>
  <c r="G97" i="2" s="1"/>
  <c r="F97" i="2"/>
  <c r="H96" i="2"/>
  <c r="G96" i="2"/>
  <c r="F96" i="2"/>
  <c r="H95" i="2"/>
  <c r="G95" i="2" s="1"/>
  <c r="F95" i="2"/>
  <c r="H94" i="2"/>
  <c r="G94" i="2" s="1"/>
  <c r="F94" i="2"/>
  <c r="H93" i="2"/>
  <c r="G93" i="2" s="1"/>
  <c r="F93" i="2"/>
  <c r="H92" i="2"/>
  <c r="G92" i="2"/>
  <c r="F92" i="2"/>
  <c r="H91" i="2"/>
  <c r="G91" i="2" s="1"/>
  <c r="F91" i="2"/>
  <c r="H90" i="2"/>
  <c r="G90" i="2" s="1"/>
  <c r="F90" i="2"/>
  <c r="H89" i="2"/>
  <c r="G89" i="2" s="1"/>
  <c r="F89" i="2"/>
  <c r="H88" i="2"/>
  <c r="G88" i="2"/>
  <c r="F88" i="2"/>
  <c r="H87" i="2"/>
  <c r="G87" i="2" s="1"/>
  <c r="F87" i="2"/>
  <c r="H86" i="2"/>
  <c r="G86" i="2" s="1"/>
  <c r="F86" i="2"/>
  <c r="H85" i="2"/>
  <c r="G85" i="2" s="1"/>
  <c r="F85" i="2"/>
  <c r="H84" i="2"/>
  <c r="G84" i="2"/>
  <c r="F84" i="2"/>
  <c r="H83" i="2"/>
  <c r="G83" i="2" s="1"/>
  <c r="F83" i="2"/>
  <c r="H82" i="2"/>
  <c r="G82" i="2" s="1"/>
  <c r="F82" i="2"/>
  <c r="H81" i="2"/>
  <c r="G81" i="2" s="1"/>
  <c r="F81" i="2"/>
  <c r="H80" i="2"/>
  <c r="G80" i="2"/>
  <c r="F80" i="2"/>
  <c r="H79" i="2"/>
  <c r="G79" i="2" s="1"/>
  <c r="F79" i="2"/>
  <c r="H78" i="2"/>
  <c r="G78" i="2" s="1"/>
  <c r="F78" i="2"/>
  <c r="H77" i="2"/>
  <c r="G77" i="2" s="1"/>
  <c r="F77" i="2"/>
  <c r="H76" i="2"/>
  <c r="G76" i="2"/>
  <c r="F76" i="2"/>
  <c r="H75" i="2"/>
  <c r="G75" i="2" s="1"/>
  <c r="F75" i="2"/>
  <c r="H74" i="2"/>
  <c r="G74" i="2" s="1"/>
  <c r="F74" i="2"/>
  <c r="D108" i="2"/>
  <c r="C108" i="2" s="1"/>
  <c r="B108" i="2"/>
  <c r="D107" i="2"/>
  <c r="C107" i="2" s="1"/>
  <c r="B107" i="2"/>
  <c r="D106" i="2"/>
  <c r="C106" i="2"/>
  <c r="B106" i="2"/>
  <c r="D105" i="2"/>
  <c r="C105" i="2" s="1"/>
  <c r="B105" i="2"/>
  <c r="D104" i="2"/>
  <c r="C104" i="2" s="1"/>
  <c r="B104" i="2"/>
  <c r="D103" i="2"/>
  <c r="C103" i="2" s="1"/>
  <c r="B103" i="2"/>
  <c r="D102" i="2"/>
  <c r="C102" i="2"/>
  <c r="B102" i="2"/>
  <c r="D101" i="2"/>
  <c r="C101" i="2" s="1"/>
  <c r="B101" i="2"/>
  <c r="D100" i="2"/>
  <c r="C100" i="2" s="1"/>
  <c r="B100" i="2"/>
  <c r="D99" i="2"/>
  <c r="C99" i="2" s="1"/>
  <c r="B99" i="2"/>
  <c r="D98" i="2"/>
  <c r="C98" i="2"/>
  <c r="B98" i="2"/>
  <c r="D97" i="2"/>
  <c r="C97" i="2" s="1"/>
  <c r="B97" i="2"/>
  <c r="D96" i="2"/>
  <c r="C96" i="2" s="1"/>
  <c r="B96" i="2"/>
  <c r="D95" i="2"/>
  <c r="C95" i="2" s="1"/>
  <c r="B95" i="2"/>
  <c r="D94" i="2"/>
  <c r="C94" i="2"/>
  <c r="B94" i="2"/>
  <c r="D93" i="2"/>
  <c r="C93" i="2" s="1"/>
  <c r="B93" i="2"/>
  <c r="D92" i="2"/>
  <c r="C92" i="2" s="1"/>
  <c r="B92" i="2"/>
  <c r="D91" i="2"/>
  <c r="C91" i="2" s="1"/>
  <c r="B91" i="2"/>
  <c r="D90" i="2"/>
  <c r="C90" i="2"/>
  <c r="B90" i="2"/>
  <c r="D89" i="2"/>
  <c r="C89" i="2" s="1"/>
  <c r="B89" i="2"/>
  <c r="D88" i="2"/>
  <c r="C88" i="2" s="1"/>
  <c r="B88" i="2"/>
  <c r="D87" i="2"/>
  <c r="C87" i="2" s="1"/>
  <c r="B87" i="2"/>
  <c r="D86" i="2"/>
  <c r="C86" i="2"/>
  <c r="B86" i="2"/>
  <c r="D85" i="2"/>
  <c r="C85" i="2" s="1"/>
  <c r="B85" i="2"/>
  <c r="D84" i="2"/>
  <c r="C84" i="2" s="1"/>
  <c r="B84" i="2"/>
  <c r="D83" i="2"/>
  <c r="C83" i="2" s="1"/>
  <c r="B83" i="2"/>
  <c r="D82" i="2"/>
  <c r="C82" i="2"/>
  <c r="B82" i="2"/>
  <c r="D81" i="2"/>
  <c r="C81" i="2" s="1"/>
  <c r="B81" i="2"/>
  <c r="D80" i="2"/>
  <c r="C80" i="2" s="1"/>
  <c r="B80" i="2"/>
  <c r="D79" i="2"/>
  <c r="C79" i="2" s="1"/>
  <c r="B79" i="2"/>
  <c r="D78" i="2"/>
  <c r="C78" i="2"/>
  <c r="B78" i="2"/>
  <c r="D77" i="2"/>
  <c r="C77" i="2" s="1"/>
  <c r="B77" i="2"/>
  <c r="D76" i="2"/>
  <c r="C76" i="2" s="1"/>
  <c r="B76" i="2"/>
  <c r="D75" i="2"/>
  <c r="C75" i="2" s="1"/>
  <c r="B75" i="2"/>
  <c r="D74" i="2"/>
  <c r="C74" i="2"/>
  <c r="B74" i="2"/>
  <c r="X72" i="2"/>
  <c r="W72" i="2" s="1"/>
  <c r="V72" i="2"/>
  <c r="X71" i="2"/>
  <c r="W71" i="2" s="1"/>
  <c r="V71" i="2"/>
  <c r="X70" i="2"/>
  <c r="W70" i="2" s="1"/>
  <c r="V70" i="2"/>
  <c r="X69" i="2"/>
  <c r="W69" i="2"/>
  <c r="V69" i="2"/>
  <c r="X68" i="2"/>
  <c r="W68" i="2" s="1"/>
  <c r="V68" i="2"/>
  <c r="X67" i="2"/>
  <c r="W67" i="2" s="1"/>
  <c r="V67" i="2"/>
  <c r="X66" i="2"/>
  <c r="W66" i="2" s="1"/>
  <c r="V66" i="2"/>
  <c r="X65" i="2"/>
  <c r="W65" i="2"/>
  <c r="V65" i="2"/>
  <c r="X64" i="2"/>
  <c r="W64" i="2" s="1"/>
  <c r="V64" i="2"/>
  <c r="X63" i="2"/>
  <c r="W63" i="2" s="1"/>
  <c r="V63" i="2"/>
  <c r="X62" i="2"/>
  <c r="W62" i="2" s="1"/>
  <c r="V62" i="2"/>
  <c r="X61" i="2"/>
  <c r="W61" i="2"/>
  <c r="V61" i="2"/>
  <c r="X60" i="2"/>
  <c r="W60" i="2" s="1"/>
  <c r="V60" i="2"/>
  <c r="X59" i="2"/>
  <c r="W59" i="2" s="1"/>
  <c r="V59" i="2"/>
  <c r="X58" i="2"/>
  <c r="W58" i="2" s="1"/>
  <c r="V58" i="2"/>
  <c r="X57" i="2"/>
  <c r="W57" i="2"/>
  <c r="V57" i="2"/>
  <c r="X56" i="2"/>
  <c r="W56" i="2" s="1"/>
  <c r="V56" i="2"/>
  <c r="X55" i="2"/>
  <c r="W55" i="2" s="1"/>
  <c r="V55" i="2"/>
  <c r="X54" i="2"/>
  <c r="W54" i="2" s="1"/>
  <c r="V54" i="2"/>
  <c r="X53" i="2"/>
  <c r="W53" i="2"/>
  <c r="V53" i="2"/>
  <c r="X52" i="2"/>
  <c r="W52" i="2" s="1"/>
  <c r="V52" i="2"/>
  <c r="X51" i="2"/>
  <c r="W51" i="2" s="1"/>
  <c r="V51" i="2"/>
  <c r="X50" i="2"/>
  <c r="W50" i="2" s="1"/>
  <c r="V50" i="2"/>
  <c r="X49" i="2"/>
  <c r="W49" i="2"/>
  <c r="V49" i="2"/>
  <c r="X48" i="2"/>
  <c r="W48" i="2" s="1"/>
  <c r="V48" i="2"/>
  <c r="X47" i="2"/>
  <c r="W47" i="2" s="1"/>
  <c r="V47" i="2"/>
  <c r="X46" i="2"/>
  <c r="W46" i="2" s="1"/>
  <c r="V46" i="2"/>
  <c r="X45" i="2"/>
  <c r="W45" i="2"/>
  <c r="V45" i="2"/>
  <c r="X44" i="2"/>
  <c r="W44" i="2" s="1"/>
  <c r="V44" i="2"/>
  <c r="X43" i="2"/>
  <c r="W43" i="2" s="1"/>
  <c r="V43" i="2"/>
  <c r="X42" i="2"/>
  <c r="W42" i="2" s="1"/>
  <c r="V42" i="2"/>
  <c r="X41" i="2"/>
  <c r="W41" i="2"/>
  <c r="V41" i="2"/>
  <c r="X40" i="2"/>
  <c r="W40" i="2" s="1"/>
  <c r="V40" i="2"/>
  <c r="X39" i="2"/>
  <c r="W39" i="2" s="1"/>
  <c r="V39" i="2"/>
  <c r="X38" i="2"/>
  <c r="W38" i="2" s="1"/>
  <c r="V38" i="2"/>
  <c r="T72" i="2"/>
  <c r="S72" i="2"/>
  <c r="R72" i="2"/>
  <c r="T71" i="2"/>
  <c r="S71" i="2" s="1"/>
  <c r="R71" i="2"/>
  <c r="T70" i="2"/>
  <c r="S70" i="2" s="1"/>
  <c r="R70" i="2"/>
  <c r="T69" i="2"/>
  <c r="S69" i="2" s="1"/>
  <c r="R69" i="2"/>
  <c r="T68" i="2"/>
  <c r="S68" i="2"/>
  <c r="R68" i="2"/>
  <c r="T67" i="2"/>
  <c r="S67" i="2" s="1"/>
  <c r="R67" i="2"/>
  <c r="T66" i="2"/>
  <c r="S66" i="2" s="1"/>
  <c r="R66" i="2"/>
  <c r="T65" i="2"/>
  <c r="S65" i="2" s="1"/>
  <c r="R65" i="2"/>
  <c r="T64" i="2"/>
  <c r="S64" i="2"/>
  <c r="R64" i="2"/>
  <c r="T63" i="2"/>
  <c r="S63" i="2" s="1"/>
  <c r="R63" i="2"/>
  <c r="T62" i="2"/>
  <c r="S62" i="2" s="1"/>
  <c r="R62" i="2"/>
  <c r="T61" i="2"/>
  <c r="S61" i="2" s="1"/>
  <c r="R61" i="2"/>
  <c r="T60" i="2"/>
  <c r="S60" i="2"/>
  <c r="R60" i="2"/>
  <c r="T59" i="2"/>
  <c r="S59" i="2" s="1"/>
  <c r="R59" i="2"/>
  <c r="T58" i="2"/>
  <c r="S58" i="2" s="1"/>
  <c r="R58" i="2"/>
  <c r="T57" i="2"/>
  <c r="S57" i="2" s="1"/>
  <c r="R57" i="2"/>
  <c r="T56" i="2"/>
  <c r="S56" i="2"/>
  <c r="R56" i="2"/>
  <c r="T55" i="2"/>
  <c r="S55" i="2" s="1"/>
  <c r="R55" i="2"/>
  <c r="T54" i="2"/>
  <c r="S54" i="2" s="1"/>
  <c r="R54" i="2"/>
  <c r="T53" i="2"/>
  <c r="S53" i="2" s="1"/>
  <c r="R53" i="2"/>
  <c r="T52" i="2"/>
  <c r="S52" i="2"/>
  <c r="R52" i="2"/>
  <c r="T51" i="2"/>
  <c r="S51" i="2" s="1"/>
  <c r="R51" i="2"/>
  <c r="T50" i="2"/>
  <c r="S50" i="2" s="1"/>
  <c r="R50" i="2"/>
  <c r="T49" i="2"/>
  <c r="S49" i="2" s="1"/>
  <c r="R49" i="2"/>
  <c r="T48" i="2"/>
  <c r="S48" i="2"/>
  <c r="R48" i="2"/>
  <c r="T47" i="2"/>
  <c r="S47" i="2" s="1"/>
  <c r="R47" i="2"/>
  <c r="T46" i="2"/>
  <c r="S46" i="2" s="1"/>
  <c r="R46" i="2"/>
  <c r="T45" i="2"/>
  <c r="S45" i="2" s="1"/>
  <c r="R45" i="2"/>
  <c r="T44" i="2"/>
  <c r="S44" i="2"/>
  <c r="R44" i="2"/>
  <c r="T43" i="2"/>
  <c r="S43" i="2" s="1"/>
  <c r="R43" i="2"/>
  <c r="T42" i="2"/>
  <c r="S42" i="2" s="1"/>
  <c r="R42" i="2"/>
  <c r="T41" i="2"/>
  <c r="S41" i="2" s="1"/>
  <c r="R41" i="2"/>
  <c r="T40" i="2"/>
  <c r="S40" i="2"/>
  <c r="R40" i="2"/>
  <c r="T39" i="2"/>
  <c r="S39" i="2" s="1"/>
  <c r="R39" i="2"/>
  <c r="T38" i="2"/>
  <c r="S38" i="2" s="1"/>
  <c r="R38" i="2"/>
  <c r="P72" i="2"/>
  <c r="O72" i="2" s="1"/>
  <c r="N72" i="2"/>
  <c r="P71" i="2"/>
  <c r="O71" i="2"/>
  <c r="N71" i="2"/>
  <c r="P70" i="2"/>
  <c r="O70" i="2" s="1"/>
  <c r="N70" i="2"/>
  <c r="P69" i="2"/>
  <c r="O69" i="2" s="1"/>
  <c r="N69" i="2"/>
  <c r="P68" i="2"/>
  <c r="O68" i="2" s="1"/>
  <c r="N68" i="2"/>
  <c r="P67" i="2"/>
  <c r="O67" i="2"/>
  <c r="N67" i="2"/>
  <c r="P66" i="2"/>
  <c r="O66" i="2" s="1"/>
  <c r="N66" i="2"/>
  <c r="P65" i="2"/>
  <c r="O65" i="2" s="1"/>
  <c r="N65" i="2"/>
  <c r="P64" i="2"/>
  <c r="O64" i="2" s="1"/>
  <c r="N64" i="2"/>
  <c r="P63" i="2"/>
  <c r="O63" i="2"/>
  <c r="N63" i="2"/>
  <c r="P62" i="2"/>
  <c r="O62" i="2" s="1"/>
  <c r="N62" i="2"/>
  <c r="P61" i="2"/>
  <c r="O61" i="2" s="1"/>
  <c r="N61" i="2"/>
  <c r="P60" i="2"/>
  <c r="O60" i="2" s="1"/>
  <c r="N60" i="2"/>
  <c r="P59" i="2"/>
  <c r="O59" i="2"/>
  <c r="N59" i="2"/>
  <c r="P58" i="2"/>
  <c r="O58" i="2" s="1"/>
  <c r="N58" i="2"/>
  <c r="P57" i="2"/>
  <c r="O57" i="2" s="1"/>
  <c r="N57" i="2"/>
  <c r="P56" i="2"/>
  <c r="O56" i="2" s="1"/>
  <c r="N56" i="2"/>
  <c r="P55" i="2"/>
  <c r="O55" i="2"/>
  <c r="N55" i="2"/>
  <c r="P54" i="2"/>
  <c r="O54" i="2" s="1"/>
  <c r="N54" i="2"/>
  <c r="P53" i="2"/>
  <c r="O53" i="2" s="1"/>
  <c r="N53" i="2"/>
  <c r="P52" i="2"/>
  <c r="O52" i="2" s="1"/>
  <c r="N52" i="2"/>
  <c r="P51" i="2"/>
  <c r="O51" i="2"/>
  <c r="N51" i="2"/>
  <c r="P50" i="2"/>
  <c r="O50" i="2" s="1"/>
  <c r="N50" i="2"/>
  <c r="P49" i="2"/>
  <c r="O49" i="2" s="1"/>
  <c r="N49" i="2"/>
  <c r="P48" i="2"/>
  <c r="O48" i="2" s="1"/>
  <c r="N48" i="2"/>
  <c r="P47" i="2"/>
  <c r="O47" i="2"/>
  <c r="N47" i="2"/>
  <c r="P46" i="2"/>
  <c r="O46" i="2" s="1"/>
  <c r="N46" i="2"/>
  <c r="P45" i="2"/>
  <c r="O45" i="2" s="1"/>
  <c r="N45" i="2"/>
  <c r="P44" i="2"/>
  <c r="O44" i="2" s="1"/>
  <c r="N44" i="2"/>
  <c r="P43" i="2"/>
  <c r="O43" i="2"/>
  <c r="N43" i="2"/>
  <c r="P42" i="2"/>
  <c r="O42" i="2" s="1"/>
  <c r="N42" i="2"/>
  <c r="P41" i="2"/>
  <c r="O41" i="2" s="1"/>
  <c r="N41" i="2"/>
  <c r="P40" i="2"/>
  <c r="O40" i="2" s="1"/>
  <c r="N40" i="2"/>
  <c r="P39" i="2"/>
  <c r="O39" i="2"/>
  <c r="N39" i="2"/>
  <c r="P38" i="2"/>
  <c r="O38" i="2" s="1"/>
  <c r="N38" i="2"/>
  <c r="L72" i="2"/>
  <c r="K72" i="2" s="1"/>
  <c r="J72" i="2"/>
  <c r="L71" i="2"/>
  <c r="K71" i="2" s="1"/>
  <c r="J71" i="2"/>
  <c r="L70" i="2"/>
  <c r="K70" i="2"/>
  <c r="J70" i="2"/>
  <c r="L69" i="2"/>
  <c r="K69" i="2" s="1"/>
  <c r="J69" i="2"/>
  <c r="L68" i="2"/>
  <c r="K68" i="2" s="1"/>
  <c r="J68" i="2"/>
  <c r="L67" i="2"/>
  <c r="K67" i="2" s="1"/>
  <c r="J67" i="2"/>
  <c r="L66" i="2"/>
  <c r="K66" i="2"/>
  <c r="J66" i="2"/>
  <c r="L65" i="2"/>
  <c r="K65" i="2" s="1"/>
  <c r="J65" i="2"/>
  <c r="L64" i="2"/>
  <c r="K64" i="2" s="1"/>
  <c r="J64" i="2"/>
  <c r="L63" i="2"/>
  <c r="K63" i="2" s="1"/>
  <c r="J63" i="2"/>
  <c r="L62" i="2"/>
  <c r="K62" i="2"/>
  <c r="J62" i="2"/>
  <c r="L61" i="2"/>
  <c r="K61" i="2" s="1"/>
  <c r="J61" i="2"/>
  <c r="L60" i="2"/>
  <c r="K60" i="2" s="1"/>
  <c r="J60" i="2"/>
  <c r="L59" i="2"/>
  <c r="K59" i="2" s="1"/>
  <c r="J59" i="2"/>
  <c r="L58" i="2"/>
  <c r="K58" i="2"/>
  <c r="J58" i="2"/>
  <c r="L57" i="2"/>
  <c r="K57" i="2" s="1"/>
  <c r="J57" i="2"/>
  <c r="L56" i="2"/>
  <c r="K56" i="2" s="1"/>
  <c r="J56" i="2"/>
  <c r="L55" i="2"/>
  <c r="K55" i="2" s="1"/>
  <c r="J55" i="2"/>
  <c r="L54" i="2"/>
  <c r="K54" i="2"/>
  <c r="J54" i="2"/>
  <c r="L53" i="2"/>
  <c r="K53" i="2" s="1"/>
  <c r="J53" i="2"/>
  <c r="L52" i="2"/>
  <c r="K52" i="2" s="1"/>
  <c r="J52" i="2"/>
  <c r="L51" i="2"/>
  <c r="K51" i="2" s="1"/>
  <c r="J51" i="2"/>
  <c r="L50" i="2"/>
  <c r="K50" i="2"/>
  <c r="J50" i="2"/>
  <c r="L49" i="2"/>
  <c r="K49" i="2" s="1"/>
  <c r="J49" i="2"/>
  <c r="L48" i="2"/>
  <c r="K48" i="2" s="1"/>
  <c r="J48" i="2"/>
  <c r="L47" i="2"/>
  <c r="K47" i="2" s="1"/>
  <c r="J47" i="2"/>
  <c r="L46" i="2"/>
  <c r="K46" i="2"/>
  <c r="J46" i="2"/>
  <c r="L45" i="2"/>
  <c r="K45" i="2" s="1"/>
  <c r="J45" i="2"/>
  <c r="L44" i="2"/>
  <c r="K44" i="2" s="1"/>
  <c r="J44" i="2"/>
  <c r="L43" i="2"/>
  <c r="K43" i="2" s="1"/>
  <c r="J43" i="2"/>
  <c r="L42" i="2"/>
  <c r="K42" i="2"/>
  <c r="J42" i="2"/>
  <c r="L41" i="2"/>
  <c r="K41" i="2" s="1"/>
  <c r="J41" i="2"/>
  <c r="L40" i="2"/>
  <c r="K40" i="2" s="1"/>
  <c r="J40" i="2"/>
  <c r="L39" i="2"/>
  <c r="K39" i="2" s="1"/>
  <c r="J39" i="2"/>
  <c r="L38" i="2"/>
  <c r="K38" i="2"/>
  <c r="J38" i="2"/>
  <c r="H72" i="2"/>
  <c r="G72" i="2" s="1"/>
  <c r="F72" i="2"/>
  <c r="H71" i="2"/>
  <c r="G71" i="2" s="1"/>
  <c r="F71" i="2"/>
  <c r="H70" i="2"/>
  <c r="G70" i="2" s="1"/>
  <c r="F70" i="2"/>
  <c r="H69" i="2"/>
  <c r="G69" i="2"/>
  <c r="F69" i="2"/>
  <c r="H68" i="2"/>
  <c r="G68" i="2" s="1"/>
  <c r="F68" i="2"/>
  <c r="H67" i="2"/>
  <c r="G67" i="2" s="1"/>
  <c r="F67" i="2"/>
  <c r="H66" i="2"/>
  <c r="G66" i="2" s="1"/>
  <c r="F66" i="2"/>
  <c r="H65" i="2"/>
  <c r="G65" i="2"/>
  <c r="F65" i="2"/>
  <c r="H64" i="2"/>
  <c r="G64" i="2" s="1"/>
  <c r="F64" i="2"/>
  <c r="H63" i="2"/>
  <c r="G63" i="2" s="1"/>
  <c r="F63" i="2"/>
  <c r="H62" i="2"/>
  <c r="G62" i="2" s="1"/>
  <c r="F62" i="2"/>
  <c r="H61" i="2"/>
  <c r="G61" i="2"/>
  <c r="F61" i="2"/>
  <c r="H60" i="2"/>
  <c r="G60" i="2" s="1"/>
  <c r="F60" i="2"/>
  <c r="H59" i="2"/>
  <c r="G59" i="2" s="1"/>
  <c r="F59" i="2"/>
  <c r="H58" i="2"/>
  <c r="G58" i="2" s="1"/>
  <c r="F58" i="2"/>
  <c r="H57" i="2"/>
  <c r="G57" i="2"/>
  <c r="F57" i="2"/>
  <c r="H56" i="2"/>
  <c r="G56" i="2" s="1"/>
  <c r="F56" i="2"/>
  <c r="H55" i="2"/>
  <c r="G55" i="2" s="1"/>
  <c r="F55" i="2"/>
  <c r="H54" i="2"/>
  <c r="G54" i="2" s="1"/>
  <c r="F54" i="2"/>
  <c r="H53" i="2"/>
  <c r="G53" i="2"/>
  <c r="F53" i="2"/>
  <c r="H52" i="2"/>
  <c r="G52" i="2" s="1"/>
  <c r="F52" i="2"/>
  <c r="H51" i="2"/>
  <c r="G51" i="2" s="1"/>
  <c r="F51" i="2"/>
  <c r="H50" i="2"/>
  <c r="G50" i="2" s="1"/>
  <c r="F50" i="2"/>
  <c r="H49" i="2"/>
  <c r="G49" i="2"/>
  <c r="F49" i="2"/>
  <c r="H48" i="2"/>
  <c r="G48" i="2" s="1"/>
  <c r="F48" i="2"/>
  <c r="H47" i="2"/>
  <c r="G47" i="2" s="1"/>
  <c r="F47" i="2"/>
  <c r="H46" i="2"/>
  <c r="G46" i="2" s="1"/>
  <c r="F46" i="2"/>
  <c r="H45" i="2"/>
  <c r="G45" i="2"/>
  <c r="F45" i="2"/>
  <c r="H44" i="2"/>
  <c r="G44" i="2" s="1"/>
  <c r="F44" i="2"/>
  <c r="H43" i="2"/>
  <c r="G43" i="2" s="1"/>
  <c r="F43" i="2"/>
  <c r="H42" i="2"/>
  <c r="G42" i="2" s="1"/>
  <c r="F42" i="2"/>
  <c r="H41" i="2"/>
  <c r="G41" i="2"/>
  <c r="F41" i="2"/>
  <c r="H40" i="2"/>
  <c r="G40" i="2" s="1"/>
  <c r="F40" i="2"/>
  <c r="H39" i="2"/>
  <c r="G39" i="2" s="1"/>
  <c r="F39" i="2"/>
  <c r="H38" i="2"/>
  <c r="G38" i="2" s="1"/>
  <c r="F38" i="2"/>
  <c r="X36" i="2"/>
  <c r="W36" i="2"/>
  <c r="V36" i="2"/>
  <c r="X35" i="2"/>
  <c r="W35" i="2" s="1"/>
  <c r="V35" i="2"/>
  <c r="X34" i="2"/>
  <c r="W34" i="2" s="1"/>
  <c r="V34" i="2"/>
  <c r="X33" i="2"/>
  <c r="W33" i="2" s="1"/>
  <c r="V33" i="2"/>
  <c r="X32" i="2"/>
  <c r="W32" i="2"/>
  <c r="V32" i="2"/>
  <c r="X31" i="2"/>
  <c r="W31" i="2" s="1"/>
  <c r="V31" i="2"/>
  <c r="X30" i="2"/>
  <c r="W30" i="2" s="1"/>
  <c r="V30" i="2"/>
  <c r="X29" i="2"/>
  <c r="W29" i="2" s="1"/>
  <c r="V29" i="2"/>
  <c r="X28" i="2"/>
  <c r="W28" i="2"/>
  <c r="V28" i="2"/>
  <c r="X27" i="2"/>
  <c r="W27" i="2" s="1"/>
  <c r="V27" i="2"/>
  <c r="X26" i="2"/>
  <c r="W26" i="2" s="1"/>
  <c r="V26" i="2"/>
  <c r="X25" i="2"/>
  <c r="W25" i="2" s="1"/>
  <c r="V25" i="2"/>
  <c r="X24" i="2"/>
  <c r="W24" i="2"/>
  <c r="V24" i="2"/>
  <c r="X23" i="2"/>
  <c r="W23" i="2" s="1"/>
  <c r="V23" i="2"/>
  <c r="X22" i="2"/>
  <c r="W22" i="2" s="1"/>
  <c r="V22" i="2"/>
  <c r="X21" i="2"/>
  <c r="W21" i="2" s="1"/>
  <c r="V21" i="2"/>
  <c r="X20" i="2"/>
  <c r="W20" i="2"/>
  <c r="V20" i="2"/>
  <c r="X19" i="2"/>
  <c r="W19" i="2" s="1"/>
  <c r="V19" i="2"/>
  <c r="X18" i="2"/>
  <c r="W18" i="2" s="1"/>
  <c r="V18" i="2"/>
  <c r="X17" i="2"/>
  <c r="W17" i="2" s="1"/>
  <c r="V17" i="2"/>
  <c r="X16" i="2"/>
  <c r="W16" i="2"/>
  <c r="V16" i="2"/>
  <c r="X15" i="2"/>
  <c r="W15" i="2" s="1"/>
  <c r="V15" i="2"/>
  <c r="X14" i="2"/>
  <c r="W14" i="2" s="1"/>
  <c r="V14" i="2"/>
  <c r="X13" i="2"/>
  <c r="W13" i="2" s="1"/>
  <c r="V13" i="2"/>
  <c r="X12" i="2"/>
  <c r="W12" i="2"/>
  <c r="V12" i="2"/>
  <c r="X11" i="2"/>
  <c r="W11" i="2" s="1"/>
  <c r="V11" i="2"/>
  <c r="X10" i="2"/>
  <c r="W10" i="2" s="1"/>
  <c r="V10" i="2"/>
  <c r="X9" i="2"/>
  <c r="W9" i="2" s="1"/>
  <c r="V9" i="2"/>
  <c r="X8" i="2"/>
  <c r="W8" i="2"/>
  <c r="V8" i="2"/>
  <c r="X7" i="2"/>
  <c r="W7" i="2" s="1"/>
  <c r="V7" i="2"/>
  <c r="X6" i="2"/>
  <c r="W6" i="2" s="1"/>
  <c r="V6" i="2"/>
  <c r="X5" i="2"/>
  <c r="W5" i="2" s="1"/>
  <c r="V5" i="2"/>
  <c r="X4" i="2"/>
  <c r="W4" i="2"/>
  <c r="V4" i="2"/>
  <c r="X3" i="2"/>
  <c r="W3" i="2" s="1"/>
  <c r="V3" i="2"/>
  <c r="X2" i="2"/>
  <c r="W2" i="2" s="1"/>
  <c r="V2" i="2"/>
  <c r="T36" i="2"/>
  <c r="S36" i="2" s="1"/>
  <c r="R36" i="2"/>
  <c r="T35" i="2"/>
  <c r="S35" i="2"/>
  <c r="R35" i="2"/>
  <c r="T34" i="2"/>
  <c r="S34" i="2" s="1"/>
  <c r="R34" i="2"/>
  <c r="T33" i="2"/>
  <c r="S33" i="2" s="1"/>
  <c r="R33" i="2"/>
  <c r="T32" i="2"/>
  <c r="S32" i="2" s="1"/>
  <c r="R32" i="2"/>
  <c r="T31" i="2"/>
  <c r="S31" i="2"/>
  <c r="R31" i="2"/>
  <c r="T30" i="2"/>
  <c r="S30" i="2" s="1"/>
  <c r="R30" i="2"/>
  <c r="T29" i="2"/>
  <c r="S29" i="2" s="1"/>
  <c r="R29" i="2"/>
  <c r="T28" i="2"/>
  <c r="S28" i="2" s="1"/>
  <c r="R28" i="2"/>
  <c r="T27" i="2"/>
  <c r="S27" i="2"/>
  <c r="R27" i="2"/>
  <c r="T26" i="2"/>
  <c r="S26" i="2" s="1"/>
  <c r="R26" i="2"/>
  <c r="T25" i="2"/>
  <c r="S25" i="2" s="1"/>
  <c r="R25" i="2"/>
  <c r="T24" i="2"/>
  <c r="S24" i="2" s="1"/>
  <c r="R24" i="2"/>
  <c r="T23" i="2"/>
  <c r="S23" i="2"/>
  <c r="R23" i="2"/>
  <c r="T22" i="2"/>
  <c r="S22" i="2" s="1"/>
  <c r="R22" i="2"/>
  <c r="T21" i="2"/>
  <c r="S21" i="2" s="1"/>
  <c r="R21" i="2"/>
  <c r="T20" i="2"/>
  <c r="S20" i="2" s="1"/>
  <c r="R20" i="2"/>
  <c r="T19" i="2"/>
  <c r="S19" i="2"/>
  <c r="R19" i="2"/>
  <c r="T18" i="2"/>
  <c r="S18" i="2" s="1"/>
  <c r="R18" i="2"/>
  <c r="T17" i="2"/>
  <c r="S17" i="2" s="1"/>
  <c r="R17" i="2"/>
  <c r="T16" i="2"/>
  <c r="S16" i="2" s="1"/>
  <c r="R16" i="2"/>
  <c r="T15" i="2"/>
  <c r="S15" i="2"/>
  <c r="R15" i="2"/>
  <c r="T14" i="2"/>
  <c r="S14" i="2" s="1"/>
  <c r="R14" i="2"/>
  <c r="T13" i="2"/>
  <c r="S13" i="2" s="1"/>
  <c r="R13" i="2"/>
  <c r="T12" i="2"/>
  <c r="S12" i="2" s="1"/>
  <c r="R12" i="2"/>
  <c r="T11" i="2"/>
  <c r="S11" i="2"/>
  <c r="R11" i="2"/>
  <c r="T10" i="2"/>
  <c r="S10" i="2" s="1"/>
  <c r="R10" i="2"/>
  <c r="T9" i="2"/>
  <c r="S9" i="2" s="1"/>
  <c r="R9" i="2"/>
  <c r="T8" i="2"/>
  <c r="S8" i="2" s="1"/>
  <c r="R8" i="2"/>
  <c r="T7" i="2"/>
  <c r="S7" i="2"/>
  <c r="R7" i="2"/>
  <c r="T6" i="2"/>
  <c r="S6" i="2" s="1"/>
  <c r="R6" i="2"/>
  <c r="T5" i="2"/>
  <c r="S5" i="2" s="1"/>
  <c r="R5" i="2"/>
  <c r="T4" i="2"/>
  <c r="S4" i="2" s="1"/>
  <c r="R4" i="2"/>
  <c r="T3" i="2"/>
  <c r="S3" i="2"/>
  <c r="R3" i="2"/>
  <c r="T2" i="2"/>
  <c r="S2" i="2" s="1"/>
  <c r="R2" i="2"/>
  <c r="P36" i="2"/>
  <c r="O36" i="2" s="1"/>
  <c r="N36" i="2"/>
  <c r="P35" i="2"/>
  <c r="O35" i="2" s="1"/>
  <c r="N35" i="2"/>
  <c r="P34" i="2"/>
  <c r="O34" i="2"/>
  <c r="N34" i="2"/>
  <c r="P33" i="2"/>
  <c r="O33" i="2" s="1"/>
  <c r="N33" i="2"/>
  <c r="P32" i="2"/>
  <c r="O32" i="2" s="1"/>
  <c r="N32" i="2"/>
  <c r="P31" i="2"/>
  <c r="O31" i="2" s="1"/>
  <c r="N31" i="2"/>
  <c r="P30" i="2"/>
  <c r="O30" i="2"/>
  <c r="N30" i="2"/>
  <c r="P29" i="2"/>
  <c r="O29" i="2" s="1"/>
  <c r="N29" i="2"/>
  <c r="P28" i="2"/>
  <c r="O28" i="2" s="1"/>
  <c r="N28" i="2"/>
  <c r="P27" i="2"/>
  <c r="O27" i="2" s="1"/>
  <c r="N27" i="2"/>
  <c r="P26" i="2"/>
  <c r="O26" i="2"/>
  <c r="N26" i="2"/>
  <c r="P25" i="2"/>
  <c r="O25" i="2" s="1"/>
  <c r="N25" i="2"/>
  <c r="P24" i="2"/>
  <c r="O24" i="2" s="1"/>
  <c r="N24" i="2"/>
  <c r="P23" i="2"/>
  <c r="O23" i="2" s="1"/>
  <c r="N23" i="2"/>
  <c r="P22" i="2"/>
  <c r="O22" i="2"/>
  <c r="N22" i="2"/>
  <c r="P21" i="2"/>
  <c r="O21" i="2" s="1"/>
  <c r="N21" i="2"/>
  <c r="P20" i="2"/>
  <c r="O20" i="2" s="1"/>
  <c r="N20" i="2"/>
  <c r="P19" i="2"/>
  <c r="O19" i="2" s="1"/>
  <c r="N19" i="2"/>
  <c r="P18" i="2"/>
  <c r="O18" i="2"/>
  <c r="N18" i="2"/>
  <c r="P17" i="2"/>
  <c r="O17" i="2" s="1"/>
  <c r="N17" i="2"/>
  <c r="P16" i="2"/>
  <c r="O16" i="2" s="1"/>
  <c r="N16" i="2"/>
  <c r="P15" i="2"/>
  <c r="O15" i="2" s="1"/>
  <c r="N15" i="2"/>
  <c r="P14" i="2"/>
  <c r="O14" i="2"/>
  <c r="N14" i="2"/>
  <c r="P13" i="2"/>
  <c r="O13" i="2" s="1"/>
  <c r="N13" i="2"/>
  <c r="P12" i="2"/>
  <c r="O12" i="2" s="1"/>
  <c r="N12" i="2"/>
  <c r="P11" i="2"/>
  <c r="O11" i="2" s="1"/>
  <c r="N11" i="2"/>
  <c r="P10" i="2"/>
  <c r="O10" i="2"/>
  <c r="N10" i="2"/>
  <c r="P9" i="2"/>
  <c r="O9" i="2" s="1"/>
  <c r="N9" i="2"/>
  <c r="P8" i="2"/>
  <c r="O8" i="2" s="1"/>
  <c r="N8" i="2"/>
  <c r="P7" i="2"/>
  <c r="O7" i="2" s="1"/>
  <c r="N7" i="2"/>
  <c r="P6" i="2"/>
  <c r="O6" i="2"/>
  <c r="N6" i="2"/>
  <c r="P5" i="2"/>
  <c r="O5" i="2" s="1"/>
  <c r="N5" i="2"/>
  <c r="P4" i="2"/>
  <c r="O4" i="2" s="1"/>
  <c r="N4" i="2"/>
  <c r="P3" i="2"/>
  <c r="O3" i="2" s="1"/>
  <c r="N3" i="2"/>
  <c r="P2" i="2"/>
  <c r="O2" i="2"/>
  <c r="N2" i="2"/>
  <c r="L36" i="2"/>
  <c r="K36" i="2" s="1"/>
  <c r="J36" i="2"/>
  <c r="L35" i="2"/>
  <c r="K35" i="2" s="1"/>
  <c r="J35" i="2"/>
  <c r="L34" i="2"/>
  <c r="K34" i="2" s="1"/>
  <c r="J34" i="2"/>
  <c r="L33" i="2"/>
  <c r="K33" i="2"/>
  <c r="J33" i="2"/>
  <c r="L32" i="2"/>
  <c r="K32" i="2" s="1"/>
  <c r="J32" i="2"/>
  <c r="L31" i="2"/>
  <c r="K31" i="2" s="1"/>
  <c r="J31" i="2"/>
  <c r="L30" i="2"/>
  <c r="K30" i="2" s="1"/>
  <c r="J30" i="2"/>
  <c r="L29" i="2"/>
  <c r="K29" i="2"/>
  <c r="J29" i="2"/>
  <c r="L28" i="2"/>
  <c r="K28" i="2" s="1"/>
  <c r="J28" i="2"/>
  <c r="L27" i="2"/>
  <c r="K27" i="2" s="1"/>
  <c r="J27" i="2"/>
  <c r="L26" i="2"/>
  <c r="K26" i="2" s="1"/>
  <c r="J26" i="2"/>
  <c r="L25" i="2"/>
  <c r="K25" i="2"/>
  <c r="J25" i="2"/>
  <c r="L24" i="2"/>
  <c r="K24" i="2" s="1"/>
  <c r="J24" i="2"/>
  <c r="L23" i="2"/>
  <c r="K23" i="2" s="1"/>
  <c r="J23" i="2"/>
  <c r="L22" i="2"/>
  <c r="K22" i="2" s="1"/>
  <c r="J22" i="2"/>
  <c r="L21" i="2"/>
  <c r="K21" i="2"/>
  <c r="J21" i="2"/>
  <c r="L20" i="2"/>
  <c r="K20" i="2" s="1"/>
  <c r="J20" i="2"/>
  <c r="L19" i="2"/>
  <c r="K19" i="2" s="1"/>
  <c r="J19" i="2"/>
  <c r="L18" i="2"/>
  <c r="K18" i="2" s="1"/>
  <c r="J18" i="2"/>
  <c r="L17" i="2"/>
  <c r="K17" i="2"/>
  <c r="J17" i="2"/>
  <c r="L16" i="2"/>
  <c r="K16" i="2" s="1"/>
  <c r="J16" i="2"/>
  <c r="L15" i="2"/>
  <c r="K15" i="2" s="1"/>
  <c r="J15" i="2"/>
  <c r="L14" i="2"/>
  <c r="K14" i="2" s="1"/>
  <c r="J14" i="2"/>
  <c r="L13" i="2"/>
  <c r="K13" i="2"/>
  <c r="J13" i="2"/>
  <c r="L12" i="2"/>
  <c r="K12" i="2" s="1"/>
  <c r="J12" i="2"/>
  <c r="L11" i="2"/>
  <c r="K11" i="2" s="1"/>
  <c r="J11" i="2"/>
  <c r="L10" i="2"/>
  <c r="K10" i="2" s="1"/>
  <c r="J10" i="2"/>
  <c r="L9" i="2"/>
  <c r="K9" i="2"/>
  <c r="J9" i="2"/>
  <c r="L8" i="2"/>
  <c r="K8" i="2" s="1"/>
  <c r="J8" i="2"/>
  <c r="L7" i="2"/>
  <c r="K7" i="2" s="1"/>
  <c r="J7" i="2"/>
  <c r="L6" i="2"/>
  <c r="K6" i="2" s="1"/>
  <c r="J6" i="2"/>
  <c r="L5" i="2"/>
  <c r="K5" i="2"/>
  <c r="J5" i="2"/>
  <c r="L4" i="2"/>
  <c r="K4" i="2" s="1"/>
  <c r="J4" i="2"/>
  <c r="L3" i="2"/>
  <c r="K3" i="2" s="1"/>
  <c r="J3" i="2"/>
  <c r="L2" i="2"/>
  <c r="K2" i="2" s="1"/>
  <c r="J2" i="2"/>
  <c r="H36" i="2"/>
  <c r="G36" i="2"/>
  <c r="F36" i="2"/>
  <c r="H35" i="2"/>
  <c r="G35" i="2" s="1"/>
  <c r="F35" i="2"/>
  <c r="H34" i="2"/>
  <c r="G34" i="2" s="1"/>
  <c r="F34" i="2"/>
  <c r="H33" i="2"/>
  <c r="G33" i="2" s="1"/>
  <c r="F33" i="2"/>
  <c r="H32" i="2"/>
  <c r="G32" i="2"/>
  <c r="F32" i="2"/>
  <c r="H31" i="2"/>
  <c r="G31" i="2" s="1"/>
  <c r="F31" i="2"/>
  <c r="H30" i="2"/>
  <c r="G30" i="2" s="1"/>
  <c r="F30" i="2"/>
  <c r="H29" i="2"/>
  <c r="G29" i="2" s="1"/>
  <c r="F29" i="2"/>
  <c r="H28" i="2"/>
  <c r="G28" i="2"/>
  <c r="F28" i="2"/>
  <c r="H27" i="2"/>
  <c r="G27" i="2" s="1"/>
  <c r="F27" i="2"/>
  <c r="H26" i="2"/>
  <c r="G26" i="2" s="1"/>
  <c r="F26" i="2"/>
  <c r="H25" i="2"/>
  <c r="G25" i="2" s="1"/>
  <c r="F25" i="2"/>
  <c r="H24" i="2"/>
  <c r="G24" i="2"/>
  <c r="F24" i="2"/>
  <c r="H23" i="2"/>
  <c r="G23" i="2" s="1"/>
  <c r="F23" i="2"/>
  <c r="H22" i="2"/>
  <c r="G22" i="2" s="1"/>
  <c r="F22" i="2"/>
  <c r="H21" i="2"/>
  <c r="G21" i="2" s="1"/>
  <c r="F21" i="2"/>
  <c r="H20" i="2"/>
  <c r="G20" i="2"/>
  <c r="F20" i="2"/>
  <c r="H19" i="2"/>
  <c r="G19" i="2" s="1"/>
  <c r="F19" i="2"/>
  <c r="H18" i="2"/>
  <c r="G18" i="2" s="1"/>
  <c r="F18" i="2"/>
  <c r="H17" i="2"/>
  <c r="G17" i="2" s="1"/>
  <c r="F17" i="2"/>
  <c r="H16" i="2"/>
  <c r="G16" i="2"/>
  <c r="F16" i="2"/>
  <c r="H15" i="2"/>
  <c r="G15" i="2" s="1"/>
  <c r="F15" i="2"/>
  <c r="H14" i="2"/>
  <c r="G14" i="2" s="1"/>
  <c r="F14" i="2"/>
  <c r="H13" i="2"/>
  <c r="G13" i="2" s="1"/>
  <c r="F13" i="2"/>
  <c r="H12" i="2"/>
  <c r="G12" i="2"/>
  <c r="F12" i="2"/>
  <c r="H11" i="2"/>
  <c r="G11" i="2" s="1"/>
  <c r="F11" i="2"/>
  <c r="H10" i="2"/>
  <c r="G10" i="2" s="1"/>
  <c r="F10" i="2"/>
  <c r="H9" i="2"/>
  <c r="G9" i="2" s="1"/>
  <c r="F9" i="2"/>
  <c r="H8" i="2"/>
  <c r="G8" i="2"/>
  <c r="F8" i="2"/>
  <c r="H7" i="2"/>
  <c r="G7" i="2" s="1"/>
  <c r="F7" i="2"/>
  <c r="H6" i="2"/>
  <c r="G6" i="2" s="1"/>
  <c r="F6" i="2"/>
  <c r="H5" i="2"/>
  <c r="G5" i="2" s="1"/>
  <c r="F5" i="2"/>
  <c r="H4" i="2"/>
  <c r="G4" i="2"/>
  <c r="F4" i="2"/>
  <c r="D72" i="2"/>
  <c r="C72" i="2" s="1"/>
  <c r="B72" i="2"/>
  <c r="D71" i="2"/>
  <c r="C71" i="2" s="1"/>
  <c r="B71" i="2"/>
  <c r="D70" i="2"/>
  <c r="C70" i="2" s="1"/>
  <c r="B70" i="2"/>
  <c r="D69" i="2"/>
  <c r="C69" i="2"/>
  <c r="B69" i="2"/>
  <c r="D68" i="2"/>
  <c r="C68" i="2" s="1"/>
  <c r="B68" i="2"/>
  <c r="D67" i="2"/>
  <c r="C67" i="2" s="1"/>
  <c r="B67" i="2"/>
  <c r="D66" i="2"/>
  <c r="C66" i="2" s="1"/>
  <c r="B66" i="2"/>
  <c r="D65" i="2"/>
  <c r="C65" i="2"/>
  <c r="B65" i="2"/>
  <c r="D64" i="2"/>
  <c r="C64" i="2" s="1"/>
  <c r="B64" i="2"/>
  <c r="D63" i="2"/>
  <c r="C63" i="2" s="1"/>
  <c r="B63" i="2"/>
  <c r="D62" i="2"/>
  <c r="C62" i="2" s="1"/>
  <c r="B62" i="2"/>
  <c r="D61" i="2"/>
  <c r="C61" i="2"/>
  <c r="B61" i="2"/>
  <c r="D60" i="2"/>
  <c r="C60" i="2" s="1"/>
  <c r="B60" i="2"/>
  <c r="D59" i="2"/>
  <c r="C59" i="2" s="1"/>
  <c r="B59" i="2"/>
  <c r="D58" i="2"/>
  <c r="C58" i="2" s="1"/>
  <c r="B58" i="2"/>
  <c r="D57" i="2"/>
  <c r="C57" i="2"/>
  <c r="B57" i="2"/>
  <c r="D56" i="2"/>
  <c r="C56" i="2" s="1"/>
  <c r="B56" i="2"/>
  <c r="D55" i="2"/>
  <c r="C55" i="2" s="1"/>
  <c r="B55" i="2"/>
  <c r="D54" i="2"/>
  <c r="C54" i="2" s="1"/>
  <c r="B54" i="2"/>
  <c r="D53" i="2"/>
  <c r="C53" i="2"/>
  <c r="B53" i="2"/>
  <c r="D52" i="2"/>
  <c r="C52" i="2" s="1"/>
  <c r="B52" i="2"/>
  <c r="D51" i="2"/>
  <c r="C51" i="2" s="1"/>
  <c r="B51" i="2"/>
  <c r="D50" i="2"/>
  <c r="C50" i="2" s="1"/>
  <c r="B50" i="2"/>
  <c r="D49" i="2"/>
  <c r="C49" i="2"/>
  <c r="B49" i="2"/>
  <c r="D48" i="2"/>
  <c r="C48" i="2" s="1"/>
  <c r="B48" i="2"/>
  <c r="D47" i="2"/>
  <c r="C47" i="2" s="1"/>
  <c r="B47" i="2"/>
  <c r="D46" i="2"/>
  <c r="C46" i="2" s="1"/>
  <c r="B46" i="2"/>
  <c r="D45" i="2"/>
  <c r="C45" i="2"/>
  <c r="B45" i="2"/>
  <c r="D44" i="2"/>
  <c r="C44" i="2" s="1"/>
  <c r="B44" i="2"/>
  <c r="D43" i="2"/>
  <c r="C43" i="2" s="1"/>
  <c r="B43" i="2"/>
  <c r="D42" i="2"/>
  <c r="C42" i="2" s="1"/>
  <c r="B42" i="2"/>
  <c r="D41" i="2"/>
  <c r="C41" i="2"/>
  <c r="B41" i="2"/>
  <c r="D40" i="2"/>
  <c r="C40" i="2" s="1"/>
  <c r="B40" i="2"/>
  <c r="D39" i="2"/>
  <c r="C39" i="2" s="1"/>
  <c r="B39" i="2"/>
  <c r="D38" i="2"/>
  <c r="C38" i="2" s="1"/>
  <c r="B38" i="2"/>
  <c r="D36" i="2"/>
  <c r="C36" i="2"/>
  <c r="B36" i="2"/>
  <c r="D35" i="2"/>
  <c r="C35" i="2" s="1"/>
  <c r="B35" i="2"/>
  <c r="D34" i="2"/>
  <c r="C34" i="2" s="1"/>
  <c r="B34" i="2"/>
  <c r="D33" i="2"/>
  <c r="C33" i="2" s="1"/>
  <c r="B33" i="2"/>
  <c r="D32" i="2"/>
  <c r="C32" i="2"/>
  <c r="B32" i="2"/>
  <c r="D31" i="2"/>
  <c r="C31" i="2" s="1"/>
  <c r="B31" i="2"/>
  <c r="D30" i="2"/>
  <c r="C30" i="2" s="1"/>
  <c r="B30" i="2"/>
  <c r="D29" i="2"/>
  <c r="C29" i="2" s="1"/>
  <c r="B29" i="2"/>
  <c r="D28" i="2"/>
  <c r="C28" i="2"/>
  <c r="B28" i="2"/>
  <c r="D27" i="2"/>
  <c r="C27" i="2" s="1"/>
  <c r="B27" i="2"/>
  <c r="D26" i="2"/>
  <c r="C26" i="2" s="1"/>
  <c r="B26" i="2"/>
  <c r="D25" i="2"/>
  <c r="C25" i="2" s="1"/>
  <c r="B25" i="2"/>
  <c r="D24" i="2"/>
  <c r="C24" i="2"/>
  <c r="B24" i="2"/>
  <c r="D23" i="2"/>
  <c r="C23" i="2" s="1"/>
  <c r="B23" i="2"/>
  <c r="D22" i="2"/>
  <c r="C22" i="2" s="1"/>
  <c r="B22" i="2"/>
  <c r="D21" i="2"/>
  <c r="C21" i="2" s="1"/>
  <c r="B21" i="2"/>
  <c r="D20" i="2"/>
  <c r="C20" i="2"/>
  <c r="B20" i="2"/>
  <c r="D19" i="2"/>
  <c r="C19" i="2" s="1"/>
  <c r="B19" i="2"/>
  <c r="D18" i="2"/>
  <c r="C18" i="2" s="1"/>
  <c r="B18" i="2"/>
  <c r="D17" i="2"/>
  <c r="C17" i="2" s="1"/>
  <c r="B17" i="2"/>
  <c r="D16" i="2"/>
  <c r="C16" i="2"/>
  <c r="B16" i="2"/>
  <c r="D15" i="2"/>
  <c r="C15" i="2" s="1"/>
  <c r="B15" i="2"/>
  <c r="D14" i="2"/>
  <c r="C14" i="2" s="1"/>
  <c r="B14" i="2"/>
  <c r="D13" i="2"/>
  <c r="C13" i="2" s="1"/>
  <c r="B13" i="2"/>
  <c r="D12" i="2"/>
  <c r="C12" i="2"/>
  <c r="B12" i="2"/>
  <c r="D11" i="2"/>
  <c r="C11" i="2" s="1"/>
  <c r="B11" i="2"/>
  <c r="D10" i="2"/>
  <c r="C10" i="2" s="1"/>
  <c r="B10" i="2"/>
  <c r="D9" i="2"/>
  <c r="C9" i="2" s="1"/>
  <c r="B9" i="2"/>
  <c r="D8" i="2"/>
  <c r="C8" i="2"/>
  <c r="B8" i="2"/>
  <c r="D7" i="2"/>
  <c r="C7" i="2" s="1"/>
  <c r="B7" i="2"/>
  <c r="D6" i="2"/>
  <c r="C6" i="2" s="1"/>
  <c r="B6" i="2"/>
  <c r="D5" i="2"/>
  <c r="C5" i="2" s="1"/>
  <c r="B5" i="2"/>
  <c r="D4" i="2"/>
  <c r="C4" i="2"/>
  <c r="B4" i="2"/>
  <c r="D57" i="1"/>
  <c r="F57" i="1"/>
  <c r="E57" i="1"/>
  <c r="D515" i="1"/>
  <c r="F515" i="1"/>
  <c r="E515" i="1" s="1"/>
  <c r="D516" i="1"/>
  <c r="F516" i="1"/>
  <c r="E516" i="1" s="1"/>
  <c r="D446" i="1"/>
  <c r="F446" i="1"/>
  <c r="E446" i="1" s="1"/>
  <c r="D447" i="1"/>
  <c r="F447" i="1"/>
  <c r="E447" i="1"/>
  <c r="D448" i="1"/>
  <c r="F448" i="1"/>
  <c r="E448" i="1" s="1"/>
  <c r="D449" i="1"/>
  <c r="F449" i="1"/>
  <c r="E449" i="1" s="1"/>
  <c r="D450" i="1"/>
  <c r="F450" i="1"/>
  <c r="E450" i="1" s="1"/>
  <c r="D451" i="1"/>
  <c r="F451" i="1"/>
  <c r="E451" i="1"/>
  <c r="D452" i="1"/>
  <c r="F452" i="1"/>
  <c r="E452" i="1" s="1"/>
  <c r="D453" i="1"/>
  <c r="F453" i="1"/>
  <c r="E453" i="1" s="1"/>
  <c r="D454" i="1"/>
  <c r="F454" i="1"/>
  <c r="E454" i="1" s="1"/>
  <c r="D455" i="1"/>
  <c r="F455" i="1"/>
  <c r="E455" i="1"/>
  <c r="D456" i="1"/>
  <c r="F456" i="1"/>
  <c r="E456" i="1" s="1"/>
  <c r="D457" i="1"/>
  <c r="F457" i="1"/>
  <c r="E457" i="1" s="1"/>
  <c r="D458" i="1"/>
  <c r="F458" i="1"/>
  <c r="E458" i="1" s="1"/>
  <c r="D459" i="1"/>
  <c r="F459" i="1"/>
  <c r="E459" i="1"/>
  <c r="D460" i="1"/>
  <c r="F460" i="1"/>
  <c r="E460" i="1" s="1"/>
  <c r="D461" i="1"/>
  <c r="F461" i="1"/>
  <c r="E461" i="1" s="1"/>
  <c r="D462" i="1"/>
  <c r="F462" i="1"/>
  <c r="E462" i="1" s="1"/>
  <c r="D463" i="1"/>
  <c r="F463" i="1"/>
  <c r="E463" i="1"/>
  <c r="D464" i="1"/>
  <c r="F464" i="1"/>
  <c r="E464" i="1" s="1"/>
  <c r="D465" i="1"/>
  <c r="F465" i="1"/>
  <c r="E465" i="1" s="1"/>
  <c r="D466" i="1"/>
  <c r="F466" i="1"/>
  <c r="E466" i="1" s="1"/>
  <c r="D467" i="1"/>
  <c r="F467" i="1"/>
  <c r="E467" i="1"/>
  <c r="D468" i="1"/>
  <c r="F468" i="1"/>
  <c r="E468" i="1" s="1"/>
  <c r="D469" i="1"/>
  <c r="F469" i="1"/>
  <c r="E469" i="1" s="1"/>
  <c r="D470" i="1"/>
  <c r="F470" i="1"/>
  <c r="E470" i="1" s="1"/>
  <c r="D471" i="1"/>
  <c r="F471" i="1"/>
  <c r="E471" i="1"/>
  <c r="D472" i="1"/>
  <c r="F472" i="1"/>
  <c r="E472" i="1" s="1"/>
  <c r="D473" i="1"/>
  <c r="F473" i="1"/>
  <c r="E473" i="1" s="1"/>
  <c r="D474" i="1"/>
  <c r="F474" i="1"/>
  <c r="E474" i="1" s="1"/>
  <c r="D475" i="1"/>
  <c r="F475" i="1"/>
  <c r="E475" i="1"/>
  <c r="D476" i="1"/>
  <c r="F476" i="1"/>
  <c r="E476" i="1" s="1"/>
  <c r="D477" i="1"/>
  <c r="F477" i="1"/>
  <c r="E477" i="1" s="1"/>
  <c r="D478" i="1"/>
  <c r="F478" i="1"/>
  <c r="E478" i="1" s="1"/>
  <c r="D479" i="1"/>
  <c r="F479" i="1"/>
  <c r="E479" i="1"/>
  <c r="D480" i="1"/>
  <c r="F480" i="1"/>
  <c r="E480" i="1" s="1"/>
  <c r="D481" i="1"/>
  <c r="F481" i="1"/>
  <c r="E481" i="1" s="1"/>
  <c r="D482" i="1"/>
  <c r="F482" i="1"/>
  <c r="E482" i="1" s="1"/>
  <c r="D483" i="1"/>
  <c r="F483" i="1"/>
  <c r="E483" i="1"/>
  <c r="D484" i="1"/>
  <c r="F484" i="1"/>
  <c r="E484" i="1" s="1"/>
  <c r="D485" i="1"/>
  <c r="F485" i="1"/>
  <c r="E485" i="1" s="1"/>
  <c r="D486" i="1"/>
  <c r="F486" i="1"/>
  <c r="E486" i="1" s="1"/>
  <c r="D487" i="1"/>
  <c r="F487" i="1"/>
  <c r="E487" i="1"/>
  <c r="D488" i="1"/>
  <c r="F488" i="1"/>
  <c r="E488" i="1" s="1"/>
  <c r="D489" i="1"/>
  <c r="F489" i="1"/>
  <c r="E489" i="1" s="1"/>
  <c r="D490" i="1"/>
  <c r="F490" i="1"/>
  <c r="E490" i="1" s="1"/>
  <c r="D491" i="1"/>
  <c r="F491" i="1"/>
  <c r="E491" i="1"/>
  <c r="D492" i="1"/>
  <c r="F492" i="1"/>
  <c r="E492" i="1" s="1"/>
  <c r="D493" i="1"/>
  <c r="F493" i="1"/>
  <c r="E493" i="1" s="1"/>
  <c r="D494" i="1"/>
  <c r="F494" i="1"/>
  <c r="E494" i="1" s="1"/>
  <c r="D495" i="1"/>
  <c r="F495" i="1"/>
  <c r="E495" i="1"/>
  <c r="D496" i="1"/>
  <c r="F496" i="1"/>
  <c r="E496" i="1" s="1"/>
  <c r="D497" i="1"/>
  <c r="F497" i="1"/>
  <c r="E497" i="1" s="1"/>
  <c r="D498" i="1"/>
  <c r="F498" i="1"/>
  <c r="E498" i="1" s="1"/>
  <c r="D499" i="1"/>
  <c r="F499" i="1"/>
  <c r="E499" i="1"/>
  <c r="D500" i="1"/>
  <c r="F500" i="1"/>
  <c r="E500" i="1" s="1"/>
  <c r="D501" i="1"/>
  <c r="F501" i="1"/>
  <c r="E501" i="1" s="1"/>
  <c r="D502" i="1"/>
  <c r="F502" i="1"/>
  <c r="E502" i="1" s="1"/>
  <c r="D503" i="1"/>
  <c r="F503" i="1"/>
  <c r="E503" i="1"/>
  <c r="D504" i="1"/>
  <c r="F504" i="1"/>
  <c r="E504" i="1" s="1"/>
  <c r="D505" i="1"/>
  <c r="F505" i="1"/>
  <c r="E505" i="1" s="1"/>
  <c r="D506" i="1"/>
  <c r="F506" i="1"/>
  <c r="E506" i="1" s="1"/>
  <c r="D507" i="1"/>
  <c r="F507" i="1"/>
  <c r="E507" i="1"/>
  <c r="D508" i="1"/>
  <c r="F508" i="1"/>
  <c r="E508" i="1" s="1"/>
  <c r="D509" i="1"/>
  <c r="F509" i="1"/>
  <c r="E509" i="1" s="1"/>
  <c r="D510" i="1"/>
  <c r="F510" i="1"/>
  <c r="E510" i="1" s="1"/>
  <c r="D511" i="1"/>
  <c r="F511" i="1"/>
  <c r="E511" i="1"/>
  <c r="D512" i="1"/>
  <c r="F512" i="1"/>
  <c r="E512" i="1" s="1"/>
  <c r="D513" i="1"/>
  <c r="F513" i="1"/>
  <c r="E513" i="1" s="1"/>
  <c r="D514" i="1"/>
  <c r="F514" i="1"/>
  <c r="E514" i="1" s="1"/>
  <c r="D58" i="1"/>
  <c r="F58" i="1"/>
  <c r="E58" i="1"/>
  <c r="D59" i="1"/>
  <c r="F59" i="1"/>
  <c r="E59" i="1" s="1"/>
  <c r="D60" i="1"/>
  <c r="F60" i="1"/>
  <c r="E60" i="1" s="1"/>
  <c r="D61" i="1"/>
  <c r="F61" i="1"/>
  <c r="E61" i="1" s="1"/>
  <c r="D62" i="1"/>
  <c r="F62" i="1"/>
  <c r="E62" i="1"/>
  <c r="D63" i="1"/>
  <c r="F63" i="1"/>
  <c r="E63" i="1" s="1"/>
  <c r="D64" i="1"/>
  <c r="F64" i="1"/>
  <c r="E64" i="1" s="1"/>
  <c r="D65" i="1"/>
  <c r="F65" i="1"/>
  <c r="E65" i="1" s="1"/>
  <c r="D66" i="1"/>
  <c r="F66" i="1"/>
  <c r="E66" i="1"/>
  <c r="D67" i="1"/>
  <c r="F67" i="1"/>
  <c r="E67" i="1" s="1"/>
  <c r="D68" i="1"/>
  <c r="F68" i="1"/>
  <c r="E68" i="1" s="1"/>
  <c r="D69" i="1"/>
  <c r="F69" i="1"/>
  <c r="E69" i="1" s="1"/>
  <c r="D70" i="1"/>
  <c r="F70" i="1"/>
  <c r="E70" i="1"/>
  <c r="D71" i="1"/>
  <c r="F71" i="1"/>
  <c r="E71" i="1" s="1"/>
  <c r="D72" i="1"/>
  <c r="F72" i="1"/>
  <c r="E72" i="1" s="1"/>
  <c r="D73" i="1"/>
  <c r="F73" i="1"/>
  <c r="E73" i="1" s="1"/>
  <c r="D74" i="1"/>
  <c r="F74" i="1"/>
  <c r="E74" i="1"/>
  <c r="D75" i="1"/>
  <c r="F75" i="1"/>
  <c r="E75" i="1" s="1"/>
  <c r="D76" i="1"/>
  <c r="F76" i="1"/>
  <c r="E76" i="1" s="1"/>
  <c r="D77" i="1"/>
  <c r="F77" i="1"/>
  <c r="E77" i="1" s="1"/>
  <c r="D78" i="1"/>
  <c r="F78" i="1"/>
  <c r="E78" i="1"/>
  <c r="D79" i="1"/>
  <c r="F79" i="1"/>
  <c r="E79" i="1" s="1"/>
  <c r="D80" i="1"/>
  <c r="F80" i="1"/>
  <c r="E80" i="1" s="1"/>
  <c r="D81" i="1"/>
  <c r="F81" i="1"/>
  <c r="E81" i="1" s="1"/>
  <c r="D82" i="1"/>
  <c r="F82" i="1"/>
  <c r="E82" i="1"/>
  <c r="D83" i="1"/>
  <c r="F83" i="1"/>
  <c r="E83" i="1" s="1"/>
  <c r="D84" i="1"/>
  <c r="F84" i="1"/>
  <c r="E84" i="1" s="1"/>
  <c r="D85" i="1"/>
  <c r="F85" i="1"/>
  <c r="E85" i="1" s="1"/>
  <c r="D86" i="1"/>
  <c r="F86" i="1"/>
  <c r="E86" i="1"/>
  <c r="D87" i="1"/>
  <c r="F87" i="1"/>
  <c r="E87" i="1" s="1"/>
  <c r="D88" i="1"/>
  <c r="F88" i="1"/>
  <c r="E88" i="1" s="1"/>
  <c r="D89" i="1"/>
  <c r="F89" i="1"/>
  <c r="E89" i="1" s="1"/>
  <c r="D90" i="1"/>
  <c r="F90" i="1"/>
  <c r="E90" i="1"/>
  <c r="D91" i="1"/>
  <c r="F91" i="1"/>
  <c r="E91" i="1" s="1"/>
  <c r="D92" i="1"/>
  <c r="F92" i="1"/>
  <c r="E92" i="1" s="1"/>
  <c r="D93" i="1"/>
  <c r="F93" i="1"/>
  <c r="E93" i="1" s="1"/>
  <c r="D94" i="1"/>
  <c r="F94" i="1"/>
  <c r="E94" i="1"/>
  <c r="D95" i="1"/>
  <c r="F95" i="1"/>
  <c r="E95" i="1" s="1"/>
  <c r="D96" i="1"/>
  <c r="F96" i="1"/>
  <c r="E96" i="1" s="1"/>
  <c r="D97" i="1"/>
  <c r="F97" i="1"/>
  <c r="E97" i="1" s="1"/>
  <c r="D98" i="1"/>
  <c r="F98" i="1"/>
  <c r="E98" i="1"/>
  <c r="D99" i="1"/>
  <c r="F99" i="1"/>
  <c r="E99" i="1" s="1"/>
  <c r="D100" i="1"/>
  <c r="F100" i="1"/>
  <c r="E100" i="1" s="1"/>
  <c r="D101" i="1"/>
  <c r="F101" i="1"/>
  <c r="E101" i="1" s="1"/>
  <c r="D102" i="1"/>
  <c r="F102" i="1"/>
  <c r="E102" i="1"/>
  <c r="D103" i="1"/>
  <c r="F103" i="1"/>
  <c r="E103" i="1" s="1"/>
  <c r="D104" i="1"/>
  <c r="F104" i="1"/>
  <c r="E104" i="1" s="1"/>
  <c r="D105" i="1"/>
  <c r="F105" i="1"/>
  <c r="E105" i="1" s="1"/>
  <c r="D106" i="1"/>
  <c r="F106" i="1"/>
  <c r="E106" i="1"/>
  <c r="D107" i="1"/>
  <c r="F107" i="1"/>
  <c r="E107" i="1" s="1"/>
  <c r="D108" i="1"/>
  <c r="F108" i="1"/>
  <c r="E108" i="1" s="1"/>
  <c r="D109" i="1"/>
  <c r="F109" i="1"/>
  <c r="E109" i="1" s="1"/>
  <c r="D110" i="1"/>
  <c r="F110" i="1"/>
  <c r="E110" i="1"/>
  <c r="D111" i="1"/>
  <c r="F111" i="1"/>
  <c r="E111" i="1" s="1"/>
  <c r="D112" i="1"/>
  <c r="F112" i="1"/>
  <c r="E112" i="1" s="1"/>
  <c r="D113" i="1"/>
  <c r="F113" i="1"/>
  <c r="E113" i="1" s="1"/>
  <c r="D114" i="1"/>
  <c r="F114" i="1"/>
  <c r="E114" i="1"/>
  <c r="D115" i="1"/>
  <c r="F115" i="1"/>
  <c r="E115" i="1" s="1"/>
  <c r="D116" i="1"/>
  <c r="F116" i="1"/>
  <c r="E116" i="1" s="1"/>
  <c r="D117" i="1"/>
  <c r="F117" i="1"/>
  <c r="E117" i="1" s="1"/>
  <c r="D118" i="1"/>
  <c r="F118" i="1"/>
  <c r="E118" i="1"/>
  <c r="D119" i="1"/>
  <c r="F119" i="1"/>
  <c r="E119" i="1" s="1"/>
  <c r="D120" i="1"/>
  <c r="F120" i="1"/>
  <c r="E120" i="1" s="1"/>
  <c r="D121" i="1"/>
  <c r="F121" i="1"/>
  <c r="E121" i="1" s="1"/>
  <c r="D122" i="1"/>
  <c r="F122" i="1"/>
  <c r="E122" i="1"/>
  <c r="D123" i="1"/>
  <c r="F123" i="1"/>
  <c r="E123" i="1" s="1"/>
  <c r="D124" i="1"/>
  <c r="F124" i="1"/>
  <c r="E124" i="1" s="1"/>
  <c r="D125" i="1"/>
  <c r="F125" i="1"/>
  <c r="E125" i="1" s="1"/>
  <c r="D126" i="1"/>
  <c r="F126" i="1"/>
  <c r="E126" i="1"/>
  <c r="D127" i="1"/>
  <c r="F127" i="1"/>
  <c r="E127" i="1" s="1"/>
  <c r="D128" i="1"/>
  <c r="F128" i="1"/>
  <c r="E128" i="1" s="1"/>
  <c r="D129" i="1"/>
  <c r="F129" i="1"/>
  <c r="E129" i="1" s="1"/>
  <c r="D130" i="1"/>
  <c r="F130" i="1"/>
  <c r="E130" i="1"/>
  <c r="D131" i="1"/>
  <c r="F131" i="1"/>
  <c r="E131" i="1" s="1"/>
  <c r="D132" i="1"/>
  <c r="F132" i="1"/>
  <c r="E132" i="1" s="1"/>
  <c r="D133" i="1"/>
  <c r="F133" i="1"/>
  <c r="E133" i="1" s="1"/>
  <c r="D134" i="1"/>
  <c r="F134" i="1"/>
  <c r="E134" i="1"/>
  <c r="D135" i="1"/>
  <c r="F135" i="1"/>
  <c r="E135" i="1" s="1"/>
  <c r="D136" i="1"/>
  <c r="F136" i="1"/>
  <c r="E136" i="1" s="1"/>
  <c r="D137" i="1"/>
  <c r="F137" i="1"/>
  <c r="E137" i="1" s="1"/>
  <c r="D138" i="1"/>
  <c r="F138" i="1"/>
  <c r="E138" i="1"/>
  <c r="D139" i="1"/>
  <c r="F139" i="1"/>
  <c r="E139" i="1" s="1"/>
  <c r="D140" i="1"/>
  <c r="F140" i="1"/>
  <c r="E140" i="1" s="1"/>
  <c r="D141" i="1"/>
  <c r="F141" i="1"/>
  <c r="E141" i="1" s="1"/>
  <c r="D142" i="1"/>
  <c r="F142" i="1"/>
  <c r="E142" i="1"/>
  <c r="D143" i="1"/>
  <c r="F143" i="1"/>
  <c r="E143" i="1" s="1"/>
  <c r="D144" i="1"/>
  <c r="F144" i="1"/>
  <c r="E144" i="1" s="1"/>
  <c r="D145" i="1"/>
  <c r="F145" i="1"/>
  <c r="E145" i="1" s="1"/>
  <c r="D146" i="1"/>
  <c r="F146" i="1"/>
  <c r="E146" i="1"/>
  <c r="D147" i="1"/>
  <c r="F147" i="1"/>
  <c r="E147" i="1" s="1"/>
  <c r="D148" i="1"/>
  <c r="F148" i="1"/>
  <c r="E148" i="1" s="1"/>
  <c r="D149" i="1"/>
  <c r="F149" i="1"/>
  <c r="E149" i="1" s="1"/>
  <c r="D150" i="1"/>
  <c r="F150" i="1"/>
  <c r="E150" i="1"/>
  <c r="D151" i="1"/>
  <c r="F151" i="1"/>
  <c r="E151" i="1" s="1"/>
  <c r="D152" i="1"/>
  <c r="F152" i="1"/>
  <c r="E152" i="1" s="1"/>
  <c r="D153" i="1"/>
  <c r="F153" i="1"/>
  <c r="E153" i="1" s="1"/>
  <c r="D154" i="1"/>
  <c r="F154" i="1"/>
  <c r="E154" i="1"/>
  <c r="D155" i="1"/>
  <c r="F155" i="1"/>
  <c r="E155" i="1" s="1"/>
  <c r="D156" i="1"/>
  <c r="F156" i="1"/>
  <c r="E156" i="1" s="1"/>
  <c r="D157" i="1"/>
  <c r="F157" i="1"/>
  <c r="E157" i="1" s="1"/>
  <c r="D158" i="1"/>
  <c r="F158" i="1"/>
  <c r="E158" i="1"/>
  <c r="D159" i="1"/>
  <c r="F159" i="1"/>
  <c r="E159" i="1" s="1"/>
  <c r="D160" i="1"/>
  <c r="F160" i="1"/>
  <c r="E160" i="1" s="1"/>
  <c r="D161" i="1"/>
  <c r="F161" i="1"/>
  <c r="E161" i="1" s="1"/>
  <c r="D162" i="1"/>
  <c r="F162" i="1"/>
  <c r="E162" i="1"/>
  <c r="D163" i="1"/>
  <c r="F163" i="1"/>
  <c r="E163" i="1" s="1"/>
  <c r="D164" i="1"/>
  <c r="F164" i="1"/>
  <c r="E164" i="1" s="1"/>
  <c r="D165" i="1"/>
  <c r="F165" i="1"/>
  <c r="E165" i="1" s="1"/>
  <c r="D166" i="1"/>
  <c r="F166" i="1"/>
  <c r="E166" i="1"/>
  <c r="D167" i="1"/>
  <c r="F167" i="1"/>
  <c r="E167" i="1" s="1"/>
  <c r="D168" i="1"/>
  <c r="F168" i="1"/>
  <c r="E168" i="1" s="1"/>
  <c r="D169" i="1"/>
  <c r="F169" i="1"/>
  <c r="E169" i="1" s="1"/>
  <c r="D170" i="1"/>
  <c r="F170" i="1"/>
  <c r="E170" i="1"/>
  <c r="D171" i="1"/>
  <c r="F171" i="1"/>
  <c r="E171" i="1" s="1"/>
  <c r="D172" i="1"/>
  <c r="F172" i="1"/>
  <c r="E172" i="1" s="1"/>
  <c r="D173" i="1"/>
  <c r="F173" i="1"/>
  <c r="E173" i="1" s="1"/>
  <c r="D174" i="1"/>
  <c r="F174" i="1"/>
  <c r="E174" i="1"/>
  <c r="D175" i="1"/>
  <c r="F175" i="1"/>
  <c r="E175" i="1" s="1"/>
  <c r="D176" i="1"/>
  <c r="F176" i="1"/>
  <c r="E176" i="1" s="1"/>
  <c r="D177" i="1"/>
  <c r="F177" i="1"/>
  <c r="E177" i="1" s="1"/>
  <c r="D178" i="1"/>
  <c r="F178" i="1"/>
  <c r="E178" i="1"/>
  <c r="D179" i="1"/>
  <c r="F179" i="1"/>
  <c r="E179" i="1" s="1"/>
  <c r="D180" i="1"/>
  <c r="F180" i="1"/>
  <c r="E180" i="1" s="1"/>
  <c r="D181" i="1"/>
  <c r="F181" i="1"/>
  <c r="E181" i="1" s="1"/>
  <c r="D182" i="1"/>
  <c r="F182" i="1"/>
  <c r="E182" i="1"/>
  <c r="D183" i="1"/>
  <c r="F183" i="1"/>
  <c r="E183" i="1" s="1"/>
  <c r="D184" i="1"/>
  <c r="F184" i="1"/>
  <c r="E184" i="1" s="1"/>
  <c r="D185" i="1"/>
  <c r="F185" i="1"/>
  <c r="E185" i="1" s="1"/>
  <c r="D186" i="1"/>
  <c r="F186" i="1"/>
  <c r="E186" i="1"/>
  <c r="D187" i="1"/>
  <c r="F187" i="1"/>
  <c r="E187" i="1" s="1"/>
  <c r="D188" i="1"/>
  <c r="F188" i="1"/>
  <c r="E188" i="1" s="1"/>
  <c r="D189" i="1"/>
  <c r="F189" i="1"/>
  <c r="E189" i="1" s="1"/>
  <c r="D190" i="1"/>
  <c r="F190" i="1"/>
  <c r="E190" i="1"/>
  <c r="D191" i="1"/>
  <c r="F191" i="1"/>
  <c r="E191" i="1" s="1"/>
  <c r="D192" i="1"/>
  <c r="F192" i="1"/>
  <c r="E192" i="1" s="1"/>
  <c r="D193" i="1"/>
  <c r="F193" i="1"/>
  <c r="E193" i="1" s="1"/>
  <c r="D194" i="1"/>
  <c r="F194" i="1"/>
  <c r="E194" i="1"/>
  <c r="D195" i="1"/>
  <c r="F195" i="1"/>
  <c r="E195" i="1" s="1"/>
  <c r="D196" i="1"/>
  <c r="F196" i="1"/>
  <c r="E196" i="1" s="1"/>
  <c r="D197" i="1"/>
  <c r="F197" i="1"/>
  <c r="E197" i="1" s="1"/>
  <c r="D198" i="1"/>
  <c r="F198" i="1"/>
  <c r="E198" i="1"/>
  <c r="D199" i="1"/>
  <c r="F199" i="1"/>
  <c r="E199" i="1" s="1"/>
  <c r="D200" i="1"/>
  <c r="F200" i="1"/>
  <c r="E200" i="1" s="1"/>
  <c r="D201" i="1"/>
  <c r="F201" i="1"/>
  <c r="E201" i="1" s="1"/>
  <c r="D202" i="1"/>
  <c r="F202" i="1"/>
  <c r="E202" i="1"/>
  <c r="D203" i="1"/>
  <c r="F203" i="1"/>
  <c r="E203" i="1" s="1"/>
  <c r="D204" i="1"/>
  <c r="F204" i="1"/>
  <c r="E204" i="1" s="1"/>
  <c r="D205" i="1"/>
  <c r="F205" i="1"/>
  <c r="E205" i="1" s="1"/>
  <c r="D206" i="1"/>
  <c r="F206" i="1"/>
  <c r="E206" i="1"/>
  <c r="D207" i="1"/>
  <c r="F207" i="1"/>
  <c r="E207" i="1" s="1"/>
  <c r="D208" i="1"/>
  <c r="F208" i="1"/>
  <c r="E208" i="1" s="1"/>
  <c r="D209" i="1"/>
  <c r="F209" i="1"/>
  <c r="E209" i="1" s="1"/>
  <c r="D210" i="1"/>
  <c r="F210" i="1"/>
  <c r="E210" i="1"/>
  <c r="D211" i="1"/>
  <c r="F211" i="1"/>
  <c r="E211" i="1" s="1"/>
  <c r="D212" i="1"/>
  <c r="F212" i="1"/>
  <c r="E212" i="1" s="1"/>
  <c r="D213" i="1"/>
  <c r="F213" i="1"/>
  <c r="E213" i="1" s="1"/>
  <c r="D214" i="1"/>
  <c r="F214" i="1"/>
  <c r="E214" i="1"/>
  <c r="D215" i="1"/>
  <c r="F215" i="1"/>
  <c r="E215" i="1" s="1"/>
  <c r="D216" i="1"/>
  <c r="F216" i="1"/>
  <c r="E216" i="1" s="1"/>
  <c r="D217" i="1"/>
  <c r="F217" i="1"/>
  <c r="E217" i="1" s="1"/>
  <c r="D218" i="1"/>
  <c r="F218" i="1"/>
  <c r="E218" i="1"/>
  <c r="D219" i="1"/>
  <c r="F219" i="1"/>
  <c r="E219" i="1" s="1"/>
  <c r="D220" i="1"/>
  <c r="F220" i="1"/>
  <c r="E220" i="1" s="1"/>
  <c r="D221" i="1"/>
  <c r="F221" i="1"/>
  <c r="E221" i="1" s="1"/>
  <c r="D222" i="1"/>
  <c r="F222" i="1"/>
  <c r="E222" i="1"/>
  <c r="D223" i="1"/>
  <c r="F223" i="1"/>
  <c r="E223" i="1" s="1"/>
  <c r="D224" i="1"/>
  <c r="F224" i="1"/>
  <c r="E224" i="1" s="1"/>
  <c r="D225" i="1"/>
  <c r="F225" i="1"/>
  <c r="E225" i="1" s="1"/>
  <c r="D226" i="1"/>
  <c r="F226" i="1"/>
  <c r="E226" i="1"/>
  <c r="D227" i="1"/>
  <c r="F227" i="1"/>
  <c r="E227" i="1" s="1"/>
  <c r="D228" i="1"/>
  <c r="F228" i="1"/>
  <c r="E228" i="1" s="1"/>
  <c r="D229" i="1"/>
  <c r="F229" i="1"/>
  <c r="E229" i="1" s="1"/>
  <c r="D230" i="1"/>
  <c r="F230" i="1"/>
  <c r="E230" i="1"/>
  <c r="D231" i="1"/>
  <c r="F231" i="1"/>
  <c r="E231" i="1" s="1"/>
  <c r="D232" i="1"/>
  <c r="F232" i="1"/>
  <c r="E232" i="1" s="1"/>
  <c r="D233" i="1"/>
  <c r="F233" i="1"/>
  <c r="E233" i="1" s="1"/>
  <c r="D234" i="1"/>
  <c r="F234" i="1"/>
  <c r="E234" i="1"/>
  <c r="D235" i="1"/>
  <c r="F235" i="1"/>
  <c r="E235" i="1" s="1"/>
  <c r="D236" i="1"/>
  <c r="F236" i="1"/>
  <c r="E236" i="1" s="1"/>
  <c r="D237" i="1"/>
  <c r="F237" i="1"/>
  <c r="E237" i="1" s="1"/>
  <c r="D238" i="1"/>
  <c r="F238" i="1"/>
  <c r="E238" i="1"/>
  <c r="D239" i="1"/>
  <c r="F239" i="1"/>
  <c r="E239" i="1" s="1"/>
  <c r="D240" i="1"/>
  <c r="F240" i="1"/>
  <c r="E240" i="1" s="1"/>
  <c r="D241" i="1"/>
  <c r="F241" i="1"/>
  <c r="E241" i="1" s="1"/>
  <c r="D242" i="1"/>
  <c r="F242" i="1"/>
  <c r="E242" i="1"/>
  <c r="D243" i="1"/>
  <c r="F243" i="1"/>
  <c r="E243" i="1" s="1"/>
  <c r="D244" i="1"/>
  <c r="F244" i="1"/>
  <c r="E244" i="1" s="1"/>
  <c r="D245" i="1"/>
  <c r="F245" i="1"/>
  <c r="E245" i="1" s="1"/>
  <c r="D246" i="1"/>
  <c r="F246" i="1"/>
  <c r="E246" i="1"/>
  <c r="D247" i="1"/>
  <c r="F247" i="1"/>
  <c r="E247" i="1" s="1"/>
  <c r="D248" i="1"/>
  <c r="F248" i="1"/>
  <c r="E248" i="1" s="1"/>
  <c r="D249" i="1"/>
  <c r="F249" i="1"/>
  <c r="E249" i="1" s="1"/>
  <c r="D250" i="1"/>
  <c r="F250" i="1"/>
  <c r="E250" i="1"/>
  <c r="D251" i="1"/>
  <c r="F251" i="1"/>
  <c r="E251" i="1" s="1"/>
  <c r="D252" i="1"/>
  <c r="F252" i="1"/>
  <c r="E252" i="1" s="1"/>
  <c r="D253" i="1"/>
  <c r="F253" i="1"/>
  <c r="E253" i="1" s="1"/>
  <c r="D254" i="1"/>
  <c r="F254" i="1"/>
  <c r="E254" i="1"/>
  <c r="D255" i="1"/>
  <c r="F255" i="1"/>
  <c r="E255" i="1" s="1"/>
  <c r="D256" i="1"/>
  <c r="F256" i="1"/>
  <c r="E256" i="1" s="1"/>
  <c r="D257" i="1"/>
  <c r="F257" i="1"/>
  <c r="E257" i="1" s="1"/>
  <c r="D258" i="1"/>
  <c r="F258" i="1"/>
  <c r="E258" i="1"/>
  <c r="D259" i="1"/>
  <c r="F259" i="1"/>
  <c r="E259" i="1" s="1"/>
  <c r="D260" i="1"/>
  <c r="F260" i="1"/>
  <c r="E260" i="1" s="1"/>
  <c r="D261" i="1"/>
  <c r="F261" i="1"/>
  <c r="E261" i="1" s="1"/>
  <c r="D262" i="1"/>
  <c r="F262" i="1"/>
  <c r="E262" i="1"/>
  <c r="D263" i="1"/>
  <c r="F263" i="1"/>
  <c r="E263" i="1" s="1"/>
  <c r="D264" i="1"/>
  <c r="F264" i="1"/>
  <c r="E264" i="1" s="1"/>
  <c r="D265" i="1"/>
  <c r="F265" i="1"/>
  <c r="E265" i="1" s="1"/>
  <c r="D266" i="1"/>
  <c r="F266" i="1"/>
  <c r="E266" i="1"/>
  <c r="D267" i="1"/>
  <c r="F267" i="1"/>
  <c r="E267" i="1" s="1"/>
  <c r="D268" i="1"/>
  <c r="F268" i="1"/>
  <c r="E268" i="1" s="1"/>
  <c r="D269" i="1"/>
  <c r="F269" i="1"/>
  <c r="E269" i="1" s="1"/>
  <c r="D270" i="1"/>
  <c r="F270" i="1"/>
  <c r="E270" i="1"/>
  <c r="D271" i="1"/>
  <c r="F271" i="1"/>
  <c r="E271" i="1" s="1"/>
  <c r="D272" i="1"/>
  <c r="F272" i="1"/>
  <c r="E272" i="1" s="1"/>
  <c r="D273" i="1"/>
  <c r="F273" i="1"/>
  <c r="E273" i="1" s="1"/>
  <c r="D274" i="1"/>
  <c r="F274" i="1"/>
  <c r="E274" i="1"/>
  <c r="D275" i="1"/>
  <c r="F275" i="1"/>
  <c r="E275" i="1" s="1"/>
  <c r="D276" i="1"/>
  <c r="F276" i="1"/>
  <c r="E276" i="1" s="1"/>
  <c r="D277" i="1"/>
  <c r="F277" i="1"/>
  <c r="E277" i="1" s="1"/>
  <c r="D278" i="1"/>
  <c r="F278" i="1"/>
  <c r="E278" i="1"/>
  <c r="D279" i="1"/>
  <c r="F279" i="1"/>
  <c r="E279" i="1" s="1"/>
  <c r="D280" i="1"/>
  <c r="F280" i="1"/>
  <c r="E280" i="1" s="1"/>
  <c r="D281" i="1"/>
  <c r="F281" i="1"/>
  <c r="E281" i="1" s="1"/>
  <c r="D282" i="1"/>
  <c r="F282" i="1"/>
  <c r="E282" i="1"/>
  <c r="D283" i="1"/>
  <c r="F283" i="1"/>
  <c r="E283" i="1" s="1"/>
  <c r="D284" i="1"/>
  <c r="F284" i="1"/>
  <c r="E284" i="1" s="1"/>
  <c r="D285" i="1"/>
  <c r="F285" i="1"/>
  <c r="E285" i="1" s="1"/>
  <c r="D286" i="1"/>
  <c r="F286" i="1"/>
  <c r="E286" i="1"/>
  <c r="D287" i="1"/>
  <c r="F287" i="1"/>
  <c r="E287" i="1" s="1"/>
  <c r="D288" i="1"/>
  <c r="F288" i="1"/>
  <c r="E288" i="1" s="1"/>
  <c r="D289" i="1"/>
  <c r="F289" i="1"/>
  <c r="E289" i="1" s="1"/>
  <c r="D290" i="1"/>
  <c r="F290" i="1"/>
  <c r="E290" i="1"/>
  <c r="D291" i="1"/>
  <c r="F291" i="1"/>
  <c r="E291" i="1" s="1"/>
  <c r="D292" i="1"/>
  <c r="F292" i="1"/>
  <c r="E292" i="1" s="1"/>
  <c r="D293" i="1"/>
  <c r="F293" i="1"/>
  <c r="E293" i="1" s="1"/>
  <c r="D294" i="1"/>
  <c r="F294" i="1"/>
  <c r="E294" i="1"/>
  <c r="D295" i="1"/>
  <c r="F295" i="1"/>
  <c r="E295" i="1" s="1"/>
  <c r="D296" i="1"/>
  <c r="F296" i="1"/>
  <c r="E296" i="1" s="1"/>
  <c r="D297" i="1"/>
  <c r="F297" i="1"/>
  <c r="E297" i="1" s="1"/>
  <c r="D298" i="1"/>
  <c r="F298" i="1"/>
  <c r="E298" i="1"/>
  <c r="D299" i="1"/>
  <c r="F299" i="1"/>
  <c r="E299" i="1" s="1"/>
  <c r="D300" i="1"/>
  <c r="F300" i="1"/>
  <c r="E300" i="1" s="1"/>
  <c r="D301" i="1"/>
  <c r="F301" i="1"/>
  <c r="E301" i="1" s="1"/>
  <c r="D302" i="1"/>
  <c r="F302" i="1"/>
  <c r="E302" i="1"/>
  <c r="D303" i="1"/>
  <c r="F303" i="1"/>
  <c r="E303" i="1" s="1"/>
  <c r="D304" i="1"/>
  <c r="F304" i="1"/>
  <c r="E304" i="1" s="1"/>
  <c r="D305" i="1"/>
  <c r="F305" i="1"/>
  <c r="E305" i="1" s="1"/>
  <c r="D306" i="1"/>
  <c r="F306" i="1"/>
  <c r="E306" i="1"/>
  <c r="D307" i="1"/>
  <c r="F307" i="1"/>
  <c r="E307" i="1" s="1"/>
  <c r="D308" i="1"/>
  <c r="F308" i="1"/>
  <c r="E308" i="1" s="1"/>
  <c r="D309" i="1"/>
  <c r="F309" i="1"/>
  <c r="E309" i="1" s="1"/>
  <c r="D310" i="1"/>
  <c r="F310" i="1"/>
  <c r="E310" i="1"/>
  <c r="D311" i="1"/>
  <c r="F311" i="1"/>
  <c r="E311" i="1" s="1"/>
  <c r="D312" i="1"/>
  <c r="F312" i="1"/>
  <c r="E312" i="1" s="1"/>
  <c r="D313" i="1"/>
  <c r="F313" i="1"/>
  <c r="E313" i="1" s="1"/>
  <c r="D314" i="1"/>
  <c r="F314" i="1"/>
  <c r="E314" i="1"/>
  <c r="D315" i="1"/>
  <c r="F315" i="1"/>
  <c r="E315" i="1" s="1"/>
  <c r="D316" i="1"/>
  <c r="F316" i="1"/>
  <c r="E316" i="1" s="1"/>
  <c r="D317" i="1"/>
  <c r="F317" i="1"/>
  <c r="E317" i="1" s="1"/>
  <c r="D318" i="1"/>
  <c r="F318" i="1"/>
  <c r="E318" i="1"/>
  <c r="D319" i="1"/>
  <c r="F319" i="1"/>
  <c r="E319" i="1" s="1"/>
  <c r="D320" i="1"/>
  <c r="F320" i="1"/>
  <c r="E320" i="1" s="1"/>
  <c r="D321" i="1"/>
  <c r="F321" i="1"/>
  <c r="E321" i="1" s="1"/>
  <c r="D322" i="1"/>
  <c r="F322" i="1"/>
  <c r="E322" i="1"/>
  <c r="D323" i="1"/>
  <c r="F323" i="1"/>
  <c r="E323" i="1" s="1"/>
  <c r="D324" i="1"/>
  <c r="F324" i="1"/>
  <c r="E324" i="1" s="1"/>
  <c r="D325" i="1"/>
  <c r="F325" i="1"/>
  <c r="E325" i="1" s="1"/>
  <c r="D326" i="1"/>
  <c r="F326" i="1"/>
  <c r="E326" i="1"/>
  <c r="D327" i="1"/>
  <c r="F327" i="1"/>
  <c r="E327" i="1" s="1"/>
  <c r="D328" i="1"/>
  <c r="F328" i="1"/>
  <c r="E328" i="1" s="1"/>
  <c r="D329" i="1"/>
  <c r="F329" i="1"/>
  <c r="E329" i="1" s="1"/>
  <c r="D330" i="1"/>
  <c r="F330" i="1"/>
  <c r="E330" i="1"/>
  <c r="D331" i="1"/>
  <c r="F331" i="1"/>
  <c r="E331" i="1" s="1"/>
  <c r="D332" i="1"/>
  <c r="F332" i="1"/>
  <c r="E332" i="1" s="1"/>
  <c r="D333" i="1"/>
  <c r="F333" i="1"/>
  <c r="E333" i="1" s="1"/>
  <c r="D334" i="1"/>
  <c r="F334" i="1"/>
  <c r="E334" i="1"/>
  <c r="D335" i="1"/>
  <c r="F335" i="1"/>
  <c r="E335" i="1" s="1"/>
  <c r="D336" i="1"/>
  <c r="F336" i="1"/>
  <c r="E336" i="1" s="1"/>
  <c r="D337" i="1"/>
  <c r="F337" i="1"/>
  <c r="E337" i="1" s="1"/>
  <c r="D338" i="1"/>
  <c r="F338" i="1"/>
  <c r="E338" i="1"/>
  <c r="D339" i="1"/>
  <c r="F339" i="1"/>
  <c r="E339" i="1" s="1"/>
  <c r="D340" i="1"/>
  <c r="F340" i="1"/>
  <c r="E340" i="1" s="1"/>
  <c r="D341" i="1"/>
  <c r="F341" i="1"/>
  <c r="E341" i="1" s="1"/>
  <c r="D342" i="1"/>
  <c r="F342" i="1"/>
  <c r="E342" i="1"/>
  <c r="D343" i="1"/>
  <c r="F343" i="1"/>
  <c r="E343" i="1" s="1"/>
  <c r="D344" i="1"/>
  <c r="F344" i="1"/>
  <c r="E344" i="1" s="1"/>
  <c r="D345" i="1"/>
  <c r="F345" i="1"/>
  <c r="E345" i="1" s="1"/>
  <c r="D346" i="1"/>
  <c r="F346" i="1"/>
  <c r="E346" i="1"/>
  <c r="D347" i="1"/>
  <c r="F347" i="1"/>
  <c r="E347" i="1" s="1"/>
  <c r="D348" i="1"/>
  <c r="F348" i="1"/>
  <c r="E348" i="1" s="1"/>
  <c r="D349" i="1"/>
  <c r="F349" i="1"/>
  <c r="E349" i="1" s="1"/>
  <c r="D350" i="1"/>
  <c r="F350" i="1"/>
  <c r="E350" i="1"/>
  <c r="D351" i="1"/>
  <c r="F351" i="1"/>
  <c r="E351" i="1" s="1"/>
  <c r="D352" i="1"/>
  <c r="F352" i="1"/>
  <c r="E352" i="1" s="1"/>
  <c r="D353" i="1"/>
  <c r="F353" i="1"/>
  <c r="E353" i="1" s="1"/>
  <c r="D354" i="1"/>
  <c r="F354" i="1"/>
  <c r="E354" i="1"/>
  <c r="D355" i="1"/>
  <c r="F355" i="1"/>
  <c r="E355" i="1" s="1"/>
  <c r="D356" i="1"/>
  <c r="F356" i="1"/>
  <c r="E356" i="1" s="1"/>
  <c r="D357" i="1"/>
  <c r="F357" i="1"/>
  <c r="E357" i="1" s="1"/>
  <c r="D358" i="1"/>
  <c r="F358" i="1"/>
  <c r="E358" i="1"/>
  <c r="D359" i="1"/>
  <c r="F359" i="1"/>
  <c r="E359" i="1" s="1"/>
  <c r="D360" i="1"/>
  <c r="F360" i="1"/>
  <c r="E360" i="1" s="1"/>
  <c r="D361" i="1"/>
  <c r="F361" i="1"/>
  <c r="E361" i="1" s="1"/>
  <c r="D362" i="1"/>
  <c r="F362" i="1"/>
  <c r="E362" i="1"/>
  <c r="D363" i="1"/>
  <c r="F363" i="1"/>
  <c r="E363" i="1" s="1"/>
  <c r="D364" i="1"/>
  <c r="F364" i="1"/>
  <c r="E364" i="1" s="1"/>
  <c r="D365" i="1"/>
  <c r="F365" i="1"/>
  <c r="E365" i="1" s="1"/>
  <c r="D366" i="1"/>
  <c r="F366" i="1"/>
  <c r="E366" i="1"/>
  <c r="D367" i="1"/>
  <c r="F367" i="1"/>
  <c r="E367" i="1" s="1"/>
  <c r="D368" i="1"/>
  <c r="F368" i="1"/>
  <c r="E368" i="1" s="1"/>
  <c r="D369" i="1"/>
  <c r="F369" i="1"/>
  <c r="E369" i="1" s="1"/>
  <c r="D370" i="1"/>
  <c r="F370" i="1"/>
  <c r="E370" i="1"/>
  <c r="D371" i="1"/>
  <c r="F371" i="1"/>
  <c r="E371" i="1" s="1"/>
  <c r="D372" i="1"/>
  <c r="F372" i="1"/>
  <c r="E372" i="1" s="1"/>
  <c r="D373" i="1"/>
  <c r="F373" i="1"/>
  <c r="E373" i="1" s="1"/>
  <c r="D374" i="1"/>
  <c r="F374" i="1"/>
  <c r="E374" i="1"/>
  <c r="D375" i="1"/>
  <c r="F375" i="1"/>
  <c r="E375" i="1" s="1"/>
  <c r="D376" i="1"/>
  <c r="F376" i="1"/>
  <c r="E376" i="1" s="1"/>
  <c r="D377" i="1"/>
  <c r="F377" i="1"/>
  <c r="E377" i="1" s="1"/>
  <c r="D378" i="1"/>
  <c r="F378" i="1"/>
  <c r="E378" i="1"/>
  <c r="D379" i="1"/>
  <c r="F379" i="1"/>
  <c r="E379" i="1" s="1"/>
  <c r="D380" i="1"/>
  <c r="F380" i="1"/>
  <c r="E380" i="1" s="1"/>
  <c r="D381" i="1"/>
  <c r="F381" i="1"/>
  <c r="E381" i="1" s="1"/>
  <c r="D382" i="1"/>
  <c r="F382" i="1"/>
  <c r="E382" i="1"/>
  <c r="D383" i="1"/>
  <c r="F383" i="1"/>
  <c r="E383" i="1" s="1"/>
  <c r="D384" i="1"/>
  <c r="F384" i="1"/>
  <c r="E384" i="1" s="1"/>
  <c r="D385" i="1"/>
  <c r="F385" i="1"/>
  <c r="E385" i="1" s="1"/>
  <c r="D386" i="1"/>
  <c r="F386" i="1"/>
  <c r="E386" i="1"/>
  <c r="D387" i="1"/>
  <c r="F387" i="1"/>
  <c r="E387" i="1" s="1"/>
  <c r="D388" i="1"/>
  <c r="F388" i="1"/>
  <c r="E388" i="1" s="1"/>
  <c r="D389" i="1"/>
  <c r="F389" i="1"/>
  <c r="E389" i="1" s="1"/>
  <c r="D390" i="1"/>
  <c r="F390" i="1"/>
  <c r="E390" i="1"/>
  <c r="D391" i="1"/>
  <c r="F391" i="1"/>
  <c r="E391" i="1" s="1"/>
  <c r="D392" i="1"/>
  <c r="F392" i="1"/>
  <c r="E392" i="1" s="1"/>
  <c r="D393" i="1"/>
  <c r="F393" i="1"/>
  <c r="E393" i="1" s="1"/>
  <c r="D394" i="1"/>
  <c r="F394" i="1"/>
  <c r="E394" i="1"/>
  <c r="D395" i="1"/>
  <c r="F395" i="1"/>
  <c r="E395" i="1" s="1"/>
  <c r="D396" i="1"/>
  <c r="F396" i="1"/>
  <c r="E396" i="1" s="1"/>
  <c r="D397" i="1"/>
  <c r="F397" i="1"/>
  <c r="E397" i="1" s="1"/>
  <c r="D398" i="1"/>
  <c r="F398" i="1"/>
  <c r="E398" i="1"/>
  <c r="D399" i="1"/>
  <c r="F399" i="1"/>
  <c r="E399" i="1" s="1"/>
  <c r="D400" i="1"/>
  <c r="F400" i="1"/>
  <c r="E400" i="1" s="1"/>
  <c r="D401" i="1"/>
  <c r="F401" i="1"/>
  <c r="E401" i="1" s="1"/>
  <c r="D402" i="1"/>
  <c r="F402" i="1"/>
  <c r="E402" i="1"/>
  <c r="D403" i="1"/>
  <c r="F403" i="1"/>
  <c r="E403" i="1" s="1"/>
  <c r="D404" i="1"/>
  <c r="F404" i="1"/>
  <c r="E404" i="1" s="1"/>
  <c r="D405" i="1"/>
  <c r="F405" i="1"/>
  <c r="E405" i="1" s="1"/>
  <c r="D406" i="1"/>
  <c r="F406" i="1"/>
  <c r="E406" i="1"/>
  <c r="D407" i="1"/>
  <c r="F407" i="1"/>
  <c r="E407" i="1" s="1"/>
  <c r="D408" i="1"/>
  <c r="F408" i="1"/>
  <c r="E408" i="1" s="1"/>
  <c r="D409" i="1"/>
  <c r="F409" i="1"/>
  <c r="E409" i="1" s="1"/>
  <c r="D410" i="1"/>
  <c r="F410" i="1"/>
  <c r="E410" i="1"/>
  <c r="D411" i="1"/>
  <c r="F411" i="1"/>
  <c r="E411" i="1" s="1"/>
  <c r="D412" i="1"/>
  <c r="F412" i="1"/>
  <c r="E412" i="1" s="1"/>
  <c r="D413" i="1"/>
  <c r="F413" i="1"/>
  <c r="E413" i="1" s="1"/>
  <c r="D414" i="1"/>
  <c r="F414" i="1"/>
  <c r="E414" i="1"/>
  <c r="D415" i="1"/>
  <c r="F415" i="1"/>
  <c r="E415" i="1" s="1"/>
  <c r="D416" i="1"/>
  <c r="F416" i="1"/>
  <c r="E416" i="1" s="1"/>
  <c r="D417" i="1"/>
  <c r="F417" i="1"/>
  <c r="E417" i="1" s="1"/>
  <c r="D418" i="1"/>
  <c r="F418" i="1"/>
  <c r="E418" i="1"/>
  <c r="D419" i="1"/>
  <c r="F419" i="1"/>
  <c r="E419" i="1" s="1"/>
  <c r="D420" i="1"/>
  <c r="F420" i="1"/>
  <c r="E420" i="1" s="1"/>
  <c r="D421" i="1"/>
  <c r="F421" i="1"/>
  <c r="E421" i="1" s="1"/>
  <c r="D422" i="1"/>
  <c r="F422" i="1"/>
  <c r="E422" i="1"/>
  <c r="D423" i="1"/>
  <c r="F423" i="1"/>
  <c r="E423" i="1" s="1"/>
  <c r="D424" i="1"/>
  <c r="F424" i="1"/>
  <c r="E424" i="1" s="1"/>
  <c r="D425" i="1"/>
  <c r="F425" i="1"/>
  <c r="E425" i="1" s="1"/>
  <c r="D426" i="1"/>
  <c r="F426" i="1"/>
  <c r="E426" i="1"/>
  <c r="D427" i="1"/>
  <c r="F427" i="1"/>
  <c r="E427" i="1" s="1"/>
  <c r="D428" i="1"/>
  <c r="F428" i="1"/>
  <c r="E428" i="1" s="1"/>
  <c r="D429" i="1"/>
  <c r="F429" i="1"/>
  <c r="E429" i="1" s="1"/>
  <c r="D430" i="1"/>
  <c r="F430" i="1"/>
  <c r="E430" i="1"/>
  <c r="D431" i="1"/>
  <c r="F431" i="1"/>
  <c r="E431" i="1" s="1"/>
  <c r="D432" i="1"/>
  <c r="F432" i="1"/>
  <c r="E432" i="1" s="1"/>
  <c r="D433" i="1"/>
  <c r="F433" i="1"/>
  <c r="E433" i="1" s="1"/>
  <c r="D434" i="1"/>
  <c r="F434" i="1"/>
  <c r="E434" i="1"/>
  <c r="D435" i="1"/>
  <c r="F435" i="1"/>
  <c r="E435" i="1" s="1"/>
  <c r="D436" i="1"/>
  <c r="F436" i="1"/>
  <c r="E436" i="1" s="1"/>
  <c r="D437" i="1"/>
  <c r="F437" i="1"/>
  <c r="E437" i="1" s="1"/>
  <c r="D438" i="1"/>
  <c r="F438" i="1"/>
  <c r="E438" i="1"/>
  <c r="D439" i="1"/>
  <c r="F439" i="1"/>
  <c r="E439" i="1" s="1"/>
  <c r="D440" i="1"/>
  <c r="F440" i="1"/>
  <c r="E440" i="1" s="1"/>
  <c r="D441" i="1"/>
  <c r="F441" i="1"/>
  <c r="E441" i="1" s="1"/>
  <c r="D442" i="1"/>
  <c r="F442" i="1"/>
  <c r="E442" i="1"/>
  <c r="D443" i="1"/>
  <c r="F443" i="1"/>
  <c r="E443" i="1" s="1"/>
  <c r="D444" i="1"/>
  <c r="F444" i="1"/>
  <c r="E444" i="1" s="1"/>
  <c r="D445" i="1"/>
  <c r="F445" i="1"/>
  <c r="E445" i="1" s="1"/>
  <c r="D17" i="1"/>
  <c r="F17" i="1"/>
  <c r="E17" i="1"/>
  <c r="D18" i="1"/>
  <c r="F18" i="1"/>
  <c r="E18" i="1" s="1"/>
  <c r="D19" i="1"/>
  <c r="F19" i="1"/>
  <c r="E19" i="1" s="1"/>
  <c r="D20" i="1"/>
  <c r="F20" i="1"/>
  <c r="E20" i="1" s="1"/>
  <c r="D21" i="1"/>
  <c r="F21" i="1"/>
  <c r="E21" i="1"/>
  <c r="D22" i="1"/>
  <c r="F22" i="1"/>
  <c r="E22" i="1" s="1"/>
  <c r="D23" i="1"/>
  <c r="F23" i="1"/>
  <c r="E23" i="1" s="1"/>
  <c r="D24" i="1"/>
  <c r="F24" i="1"/>
  <c r="E24" i="1" s="1"/>
  <c r="D25" i="1"/>
  <c r="F25" i="1"/>
  <c r="E25" i="1"/>
  <c r="D26" i="1"/>
  <c r="F26" i="1"/>
  <c r="E26" i="1" s="1"/>
  <c r="D27" i="1"/>
  <c r="F27" i="1"/>
  <c r="E27" i="1" s="1"/>
  <c r="D28" i="1"/>
  <c r="F28" i="1"/>
  <c r="E28" i="1" s="1"/>
  <c r="D29" i="1"/>
  <c r="F29" i="1"/>
  <c r="E29" i="1"/>
  <c r="D30" i="1"/>
  <c r="F30" i="1"/>
  <c r="E30" i="1" s="1"/>
  <c r="D31" i="1"/>
  <c r="F31" i="1"/>
  <c r="E31" i="1" s="1"/>
  <c r="D32" i="1"/>
  <c r="F32" i="1"/>
  <c r="E32" i="1" s="1"/>
  <c r="D33" i="1"/>
  <c r="F33" i="1"/>
  <c r="E33" i="1"/>
  <c r="D34" i="1"/>
  <c r="F34" i="1"/>
  <c r="E34" i="1" s="1"/>
  <c r="D35" i="1"/>
  <c r="F35" i="1"/>
  <c r="E35" i="1" s="1"/>
  <c r="D36" i="1"/>
  <c r="F36" i="1"/>
  <c r="E36" i="1" s="1"/>
  <c r="D37" i="1"/>
  <c r="F37" i="1"/>
  <c r="E37" i="1"/>
  <c r="D38" i="1"/>
  <c r="F38" i="1"/>
  <c r="E38" i="1" s="1"/>
  <c r="D39" i="1"/>
  <c r="F39" i="1"/>
  <c r="E39" i="1" s="1"/>
  <c r="D40" i="1"/>
  <c r="F40" i="1"/>
  <c r="E40" i="1" s="1"/>
  <c r="D41" i="1"/>
  <c r="F41" i="1"/>
  <c r="E41" i="1"/>
  <c r="D42" i="1"/>
  <c r="F42" i="1"/>
  <c r="E42" i="1" s="1"/>
  <c r="D43" i="1"/>
  <c r="F43" i="1"/>
  <c r="E43" i="1" s="1"/>
  <c r="D44" i="1"/>
  <c r="F44" i="1"/>
  <c r="E44" i="1" s="1"/>
  <c r="D45" i="1"/>
  <c r="F45" i="1"/>
  <c r="E45" i="1"/>
  <c r="D46" i="1"/>
  <c r="F46" i="1"/>
  <c r="E46" i="1" s="1"/>
  <c r="D47" i="1"/>
  <c r="F47" i="1"/>
  <c r="E47" i="1" s="1"/>
  <c r="D48" i="1"/>
  <c r="F48" i="1"/>
  <c r="E48" i="1" s="1"/>
  <c r="D49" i="1"/>
  <c r="F49" i="1"/>
  <c r="E49" i="1"/>
  <c r="D50" i="1"/>
  <c r="F50" i="1"/>
  <c r="E50" i="1" s="1"/>
  <c r="D51" i="1"/>
  <c r="F51" i="1"/>
  <c r="E51" i="1" s="1"/>
  <c r="D52" i="1"/>
  <c r="F52" i="1"/>
  <c r="E52" i="1" s="1"/>
  <c r="D53" i="1"/>
  <c r="F53" i="1"/>
  <c r="E53" i="1"/>
  <c r="D54" i="1"/>
  <c r="F54" i="1"/>
  <c r="E54" i="1" s="1"/>
  <c r="D55" i="1"/>
  <c r="F55" i="1"/>
  <c r="E55" i="1" s="1"/>
  <c r="D56" i="1"/>
  <c r="F56" i="1"/>
  <c r="E5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L17" i="1"/>
  <c r="L18" i="1"/>
  <c r="M18" i="1" s="1"/>
  <c r="L19" i="1"/>
  <c r="M19" i="1" s="1"/>
  <c r="O19" i="1"/>
  <c r="L20" i="1"/>
  <c r="M20" i="1"/>
  <c r="O20" i="1"/>
  <c r="L21" i="1"/>
  <c r="L22" i="1"/>
  <c r="M22" i="1" s="1"/>
  <c r="L23" i="1"/>
  <c r="M23" i="1" s="1"/>
  <c r="O23" i="1"/>
  <c r="L24" i="1"/>
  <c r="M24" i="1"/>
  <c r="O24" i="1"/>
  <c r="L25" i="1"/>
  <c r="L26" i="1"/>
  <c r="M26" i="1" s="1"/>
  <c r="L27" i="1"/>
  <c r="M27" i="1" s="1"/>
  <c r="O27" i="1"/>
  <c r="L28" i="1"/>
  <c r="M28" i="1"/>
  <c r="O28" i="1"/>
  <c r="L29" i="1"/>
  <c r="L30" i="1"/>
  <c r="M30" i="1" s="1"/>
  <c r="L31" i="1"/>
  <c r="M31" i="1" s="1"/>
  <c r="O31" i="1"/>
  <c r="L32" i="1"/>
  <c r="M32" i="1"/>
  <c r="O32" i="1"/>
  <c r="L33" i="1"/>
  <c r="L34" i="1"/>
  <c r="M34" i="1" s="1"/>
  <c r="O34" i="1"/>
  <c r="L35" i="1"/>
  <c r="M35" i="1" s="1"/>
  <c r="O35" i="1"/>
  <c r="L36" i="1"/>
  <c r="M36" i="1"/>
  <c r="O36" i="1"/>
  <c r="L37" i="1"/>
  <c r="M37" i="1" s="1"/>
  <c r="L38" i="1"/>
  <c r="M38" i="1" s="1"/>
  <c r="O38" i="1"/>
  <c r="L39" i="1"/>
  <c r="M39" i="1" s="1"/>
  <c r="O39" i="1"/>
  <c r="L40" i="1"/>
  <c r="M40" i="1"/>
  <c r="O40" i="1"/>
  <c r="L41" i="1"/>
  <c r="M41" i="1" s="1"/>
  <c r="L42" i="1"/>
  <c r="M42" i="1" s="1"/>
  <c r="O42" i="1"/>
  <c r="L43" i="1"/>
  <c r="M43" i="1" s="1"/>
  <c r="O43" i="1"/>
  <c r="L44" i="1"/>
  <c r="M44" i="1"/>
  <c r="O44" i="1"/>
  <c r="L45" i="1"/>
  <c r="M45" i="1" s="1"/>
  <c r="L46" i="1"/>
  <c r="M46" i="1" s="1"/>
  <c r="O46" i="1"/>
  <c r="L47" i="1"/>
  <c r="M47" i="1" s="1"/>
  <c r="O47" i="1"/>
  <c r="L48" i="1"/>
  <c r="M48" i="1"/>
  <c r="O48" i="1"/>
  <c r="L49" i="1"/>
  <c r="M49" i="1" s="1"/>
  <c r="L50" i="1"/>
  <c r="M50" i="1" s="1"/>
  <c r="O50" i="1"/>
  <c r="L51" i="1"/>
  <c r="M51" i="1" s="1"/>
  <c r="O51" i="1"/>
  <c r="N51" i="1" s="1"/>
  <c r="L52" i="1"/>
  <c r="M52" i="1"/>
  <c r="O52" i="1"/>
  <c r="L53" i="1"/>
  <c r="M53" i="1" s="1"/>
  <c r="L54" i="1"/>
  <c r="M54" i="1" s="1"/>
  <c r="O54" i="1"/>
  <c r="L55" i="1"/>
  <c r="M55" i="1" s="1"/>
  <c r="O55" i="1"/>
  <c r="L56" i="1"/>
  <c r="M56" i="1"/>
  <c r="O56" i="1"/>
  <c r="P17" i="1"/>
  <c r="Q17" i="1" s="1"/>
  <c r="P18" i="1"/>
  <c r="Q18" i="1" s="1"/>
  <c r="S18" i="1"/>
  <c r="P19" i="1"/>
  <c r="Q19" i="1" s="1"/>
  <c r="S19" i="1"/>
  <c r="P20" i="1"/>
  <c r="Q20" i="1"/>
  <c r="S20" i="1"/>
  <c r="P21" i="1"/>
  <c r="Q21" i="1" s="1"/>
  <c r="P22" i="1"/>
  <c r="Q22" i="1" s="1"/>
  <c r="S22" i="1"/>
  <c r="P23" i="1"/>
  <c r="Q23" i="1" s="1"/>
  <c r="S23" i="1"/>
  <c r="P24" i="1"/>
  <c r="Q24" i="1"/>
  <c r="S24" i="1"/>
  <c r="P25" i="1"/>
  <c r="Q25" i="1" s="1"/>
  <c r="P26" i="1"/>
  <c r="Q26" i="1" s="1"/>
  <c r="S26" i="1"/>
  <c r="P27" i="1"/>
  <c r="Q27" i="1" s="1"/>
  <c r="S27" i="1"/>
  <c r="P28" i="1"/>
  <c r="Q28" i="1"/>
  <c r="S28" i="1"/>
  <c r="P29" i="1"/>
  <c r="Q29" i="1" s="1"/>
  <c r="P30" i="1"/>
  <c r="Q30" i="1" s="1"/>
  <c r="S30" i="1"/>
  <c r="P31" i="1"/>
  <c r="Q31" i="1" s="1"/>
  <c r="S31" i="1"/>
  <c r="P32" i="1"/>
  <c r="Q32" i="1"/>
  <c r="S32" i="1"/>
  <c r="P33" i="1"/>
  <c r="Q33" i="1" s="1"/>
  <c r="P34" i="1"/>
  <c r="Q34" i="1" s="1"/>
  <c r="S34" i="1"/>
  <c r="P35" i="1"/>
  <c r="Q35" i="1" s="1"/>
  <c r="S35" i="1"/>
  <c r="P36" i="1"/>
  <c r="Q36" i="1"/>
  <c r="S36" i="1"/>
  <c r="P37" i="1"/>
  <c r="Q37" i="1" s="1"/>
  <c r="P38" i="1"/>
  <c r="Q38" i="1" s="1"/>
  <c r="S38" i="1"/>
  <c r="P39" i="1"/>
  <c r="Q39" i="1" s="1"/>
  <c r="S39" i="1"/>
  <c r="P40" i="1"/>
  <c r="Q40" i="1"/>
  <c r="S40" i="1"/>
  <c r="P41" i="1"/>
  <c r="Q41" i="1" s="1"/>
  <c r="P42" i="1"/>
  <c r="Q42" i="1" s="1"/>
  <c r="S42" i="1"/>
  <c r="P43" i="1"/>
  <c r="Q43" i="1" s="1"/>
  <c r="S43" i="1"/>
  <c r="P44" i="1"/>
  <c r="Q44" i="1"/>
  <c r="S44" i="1"/>
  <c r="P45" i="1"/>
  <c r="Q45" i="1" s="1"/>
  <c r="P46" i="1"/>
  <c r="Q46" i="1" s="1"/>
  <c r="S46" i="1"/>
  <c r="P47" i="1"/>
  <c r="Q47" i="1" s="1"/>
  <c r="S47" i="1"/>
  <c r="P48" i="1"/>
  <c r="Q48" i="1"/>
  <c r="S48" i="1"/>
  <c r="P49" i="1"/>
  <c r="Q49" i="1" s="1"/>
  <c r="P50" i="1"/>
  <c r="Q50" i="1" s="1"/>
  <c r="S50" i="1"/>
  <c r="P51" i="1"/>
  <c r="Q51" i="1" s="1"/>
  <c r="S51" i="1"/>
  <c r="P52" i="1"/>
  <c r="Q52" i="1"/>
  <c r="S52" i="1"/>
  <c r="P53" i="1"/>
  <c r="Q53" i="1" s="1"/>
  <c r="P54" i="1"/>
  <c r="Q54" i="1" s="1"/>
  <c r="S54" i="1"/>
  <c r="P55" i="1"/>
  <c r="Q55" i="1" s="1"/>
  <c r="S55" i="1"/>
  <c r="P56" i="1"/>
  <c r="Q56" i="1"/>
  <c r="S56" i="1"/>
  <c r="T17" i="1"/>
  <c r="U17" i="1" s="1"/>
  <c r="T18" i="1"/>
  <c r="U18" i="1" s="1"/>
  <c r="W18" i="1"/>
  <c r="T19" i="1"/>
  <c r="U19" i="1" s="1"/>
  <c r="W19" i="1"/>
  <c r="T20" i="1"/>
  <c r="U20" i="1"/>
  <c r="W20" i="1"/>
  <c r="T21" i="1"/>
  <c r="U21" i="1" s="1"/>
  <c r="T22" i="1"/>
  <c r="U22" i="1" s="1"/>
  <c r="W22" i="1"/>
  <c r="T23" i="1"/>
  <c r="U23" i="1" s="1"/>
  <c r="W23" i="1"/>
  <c r="T24" i="1"/>
  <c r="U24" i="1"/>
  <c r="W24" i="1"/>
  <c r="T25" i="1"/>
  <c r="U25" i="1" s="1"/>
  <c r="T26" i="1"/>
  <c r="U26" i="1" s="1"/>
  <c r="W26" i="1"/>
  <c r="T27" i="1"/>
  <c r="U27" i="1" s="1"/>
  <c r="W27" i="1"/>
  <c r="T28" i="1"/>
  <c r="U28" i="1"/>
  <c r="W28" i="1"/>
  <c r="T29" i="1"/>
  <c r="U29" i="1" s="1"/>
  <c r="T30" i="1"/>
  <c r="U30" i="1" s="1"/>
  <c r="W30" i="1"/>
  <c r="T31" i="1"/>
  <c r="U31" i="1" s="1"/>
  <c r="W31" i="1"/>
  <c r="T32" i="1"/>
  <c r="U32" i="1"/>
  <c r="W32" i="1"/>
  <c r="T33" i="1"/>
  <c r="U33" i="1" s="1"/>
  <c r="T34" i="1"/>
  <c r="U34" i="1" s="1"/>
  <c r="W34" i="1"/>
  <c r="T35" i="1"/>
  <c r="U35" i="1" s="1"/>
  <c r="W35" i="1"/>
  <c r="T36" i="1"/>
  <c r="U36" i="1"/>
  <c r="W36" i="1"/>
  <c r="T37" i="1"/>
  <c r="U37" i="1" s="1"/>
  <c r="T38" i="1"/>
  <c r="U38" i="1" s="1"/>
  <c r="W38" i="1"/>
  <c r="T39" i="1"/>
  <c r="U39" i="1" s="1"/>
  <c r="W39" i="1"/>
  <c r="T40" i="1"/>
  <c r="U40" i="1"/>
  <c r="W40" i="1"/>
  <c r="T41" i="1"/>
  <c r="U41" i="1" s="1"/>
  <c r="T42" i="1"/>
  <c r="U42" i="1" s="1"/>
  <c r="W42" i="1"/>
  <c r="T43" i="1"/>
  <c r="U43" i="1" s="1"/>
  <c r="T44" i="1"/>
  <c r="U44" i="1" s="1"/>
  <c r="W44" i="1"/>
  <c r="T45" i="1"/>
  <c r="U45" i="1" s="1"/>
  <c r="W45" i="1"/>
  <c r="T46" i="1"/>
  <c r="U46" i="1"/>
  <c r="W46" i="1"/>
  <c r="T47" i="1"/>
  <c r="U47" i="1" s="1"/>
  <c r="T48" i="1"/>
  <c r="U48" i="1" s="1"/>
  <c r="W48" i="1"/>
  <c r="T49" i="1"/>
  <c r="U49" i="1" s="1"/>
  <c r="W49" i="1"/>
  <c r="T50" i="1"/>
  <c r="U50" i="1"/>
  <c r="W50" i="1"/>
  <c r="T51" i="1"/>
  <c r="U51" i="1" s="1"/>
  <c r="T52" i="1"/>
  <c r="U52" i="1" s="1"/>
  <c r="W52" i="1"/>
  <c r="T53" i="1"/>
  <c r="U53" i="1" s="1"/>
  <c r="W53" i="1"/>
  <c r="T54" i="1"/>
  <c r="U54" i="1"/>
  <c r="W54" i="1"/>
  <c r="T55" i="1"/>
  <c r="U55" i="1" s="1"/>
  <c r="T56" i="1"/>
  <c r="U56" i="1" s="1"/>
  <c r="W56" i="1"/>
  <c r="T16" i="1"/>
  <c r="W16" i="1" s="1"/>
  <c r="V16" i="1" s="1"/>
  <c r="P16" i="1"/>
  <c r="S16" i="1" s="1"/>
  <c r="R16" i="1" s="1"/>
  <c r="L16" i="1"/>
  <c r="O16" i="1" s="1"/>
  <c r="N16" i="1" s="1"/>
  <c r="G16" i="1"/>
  <c r="H16" i="1"/>
  <c r="K16" i="1" s="1"/>
  <c r="M16" i="1"/>
  <c r="V56" i="1"/>
  <c r="V54" i="1"/>
  <c r="V52" i="1"/>
  <c r="V50" i="1"/>
  <c r="V48" i="1"/>
  <c r="V46" i="1"/>
  <c r="V44" i="1"/>
  <c r="V40" i="1"/>
  <c r="V36" i="1"/>
  <c r="V32" i="1"/>
  <c r="V28" i="1"/>
  <c r="V24" i="1"/>
  <c r="V20" i="1"/>
  <c r="R56" i="1"/>
  <c r="R52" i="1"/>
  <c r="R48" i="1"/>
  <c r="R44" i="1"/>
  <c r="R40" i="1"/>
  <c r="R36" i="1"/>
  <c r="R32" i="1"/>
  <c r="R28" i="1"/>
  <c r="R24" i="1"/>
  <c r="R20" i="1"/>
  <c r="N56" i="1"/>
  <c r="N52" i="1"/>
  <c r="N48" i="1"/>
  <c r="N47" i="1"/>
  <c r="N44" i="1"/>
  <c r="N43" i="1"/>
  <c r="N40" i="1"/>
  <c r="N39" i="1"/>
  <c r="N38" i="1"/>
  <c r="N36" i="1"/>
  <c r="N35" i="1"/>
  <c r="N34" i="1"/>
  <c r="N32" i="1"/>
  <c r="N31" i="1"/>
  <c r="N28" i="1"/>
  <c r="N27" i="1"/>
  <c r="N24" i="1"/>
  <c r="N23" i="1"/>
  <c r="N20" i="1"/>
  <c r="N19" i="1"/>
  <c r="X100" i="1"/>
  <c r="X96" i="1"/>
  <c r="X94" i="1"/>
  <c r="X91" i="1"/>
  <c r="X90" i="1"/>
  <c r="X89" i="1"/>
  <c r="X81" i="1"/>
  <c r="X77" i="1"/>
  <c r="X73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X87" i="1"/>
  <c r="X82" i="1"/>
  <c r="X79" i="1"/>
  <c r="X78" i="1"/>
  <c r="X75" i="1"/>
  <c r="X71" i="1"/>
  <c r="Q113" i="1"/>
  <c r="R113" i="1"/>
  <c r="M113" i="1"/>
  <c r="N113" i="1"/>
  <c r="I113" i="1"/>
  <c r="Y113" i="1" s="1"/>
  <c r="J113" i="1"/>
  <c r="X113" i="1" s="1"/>
  <c r="Q112" i="1"/>
  <c r="R112" i="1"/>
  <c r="M112" i="1"/>
  <c r="N112" i="1"/>
  <c r="I112" i="1"/>
  <c r="Y112" i="1" s="1"/>
  <c r="J112" i="1"/>
  <c r="X112" i="1" s="1"/>
  <c r="Q111" i="1"/>
  <c r="R111" i="1"/>
  <c r="M111" i="1"/>
  <c r="N111" i="1"/>
  <c r="I111" i="1"/>
  <c r="Y111" i="1" s="1"/>
  <c r="J111" i="1"/>
  <c r="X111" i="1" s="1"/>
  <c r="Q110" i="1"/>
  <c r="R110" i="1"/>
  <c r="M110" i="1"/>
  <c r="N110" i="1"/>
  <c r="I110" i="1"/>
  <c r="Y110" i="1" s="1"/>
  <c r="J110" i="1"/>
  <c r="X110" i="1" s="1"/>
  <c r="Q109" i="1"/>
  <c r="R109" i="1"/>
  <c r="M109" i="1"/>
  <c r="N109" i="1"/>
  <c r="I109" i="1"/>
  <c r="Y109" i="1" s="1"/>
  <c r="J109" i="1"/>
  <c r="X109" i="1" s="1"/>
  <c r="Q108" i="1"/>
  <c r="R108" i="1"/>
  <c r="M108" i="1"/>
  <c r="N108" i="1"/>
  <c r="I108" i="1"/>
  <c r="Y108" i="1" s="1"/>
  <c r="J108" i="1"/>
  <c r="X108" i="1" s="1"/>
  <c r="Q107" i="1"/>
  <c r="R107" i="1"/>
  <c r="M107" i="1"/>
  <c r="N107" i="1"/>
  <c r="I107" i="1"/>
  <c r="Y107" i="1" s="1"/>
  <c r="J107" i="1"/>
  <c r="X107" i="1" s="1"/>
  <c r="Q106" i="1"/>
  <c r="R106" i="1"/>
  <c r="M106" i="1"/>
  <c r="N106" i="1"/>
  <c r="I106" i="1"/>
  <c r="Y106" i="1" s="1"/>
  <c r="J106" i="1"/>
  <c r="X106" i="1" s="1"/>
  <c r="Q105" i="1"/>
  <c r="R105" i="1"/>
  <c r="M105" i="1"/>
  <c r="N105" i="1"/>
  <c r="I105" i="1"/>
  <c r="Y105" i="1" s="1"/>
  <c r="J105" i="1"/>
  <c r="X105" i="1" s="1"/>
  <c r="Q104" i="1"/>
  <c r="R104" i="1"/>
  <c r="M104" i="1"/>
  <c r="N104" i="1"/>
  <c r="I104" i="1"/>
  <c r="Y104" i="1" s="1"/>
  <c r="J104" i="1"/>
  <c r="X104" i="1" s="1"/>
  <c r="Q103" i="1"/>
  <c r="R103" i="1"/>
  <c r="M103" i="1"/>
  <c r="N103" i="1"/>
  <c r="I103" i="1"/>
  <c r="Y103" i="1" s="1"/>
  <c r="J103" i="1"/>
  <c r="X103" i="1" s="1"/>
  <c r="Q62" i="1"/>
  <c r="I62" i="1"/>
  <c r="Q102" i="1"/>
  <c r="I102" i="1"/>
  <c r="Q101" i="1"/>
  <c r="I101" i="1"/>
  <c r="Q100" i="1"/>
  <c r="I100" i="1"/>
  <c r="Q99" i="1"/>
  <c r="I99" i="1"/>
  <c r="Q98" i="1"/>
  <c r="I98" i="1"/>
  <c r="Q97" i="1"/>
  <c r="I97" i="1"/>
  <c r="Q96" i="1"/>
  <c r="I96" i="1"/>
  <c r="Q95" i="1"/>
  <c r="I95" i="1"/>
  <c r="Q94" i="1"/>
  <c r="I94" i="1"/>
  <c r="Q93" i="1"/>
  <c r="I93" i="1"/>
  <c r="Q92" i="1"/>
  <c r="I92" i="1"/>
  <c r="Q91" i="1"/>
  <c r="I91" i="1"/>
  <c r="Q90" i="1"/>
  <c r="I90" i="1"/>
  <c r="Q89" i="1"/>
  <c r="I89" i="1"/>
  <c r="M88" i="1"/>
  <c r="Q87" i="1"/>
  <c r="I87" i="1"/>
  <c r="M86" i="1"/>
  <c r="Q85" i="1"/>
  <c r="I85" i="1"/>
  <c r="M84" i="1"/>
  <c r="Q83" i="1"/>
  <c r="I83" i="1"/>
  <c r="M82" i="1"/>
  <c r="Q81" i="1"/>
  <c r="I81" i="1"/>
  <c r="M80" i="1"/>
  <c r="Q79" i="1"/>
  <c r="I79" i="1"/>
  <c r="M78" i="1"/>
  <c r="Q77" i="1"/>
  <c r="I77" i="1"/>
  <c r="M76" i="1"/>
  <c r="Q75" i="1"/>
  <c r="I75" i="1"/>
  <c r="M74" i="1"/>
  <c r="Q73" i="1"/>
  <c r="I73" i="1"/>
  <c r="M72" i="1"/>
  <c r="Q71" i="1"/>
  <c r="I71" i="1"/>
  <c r="M70" i="1"/>
  <c r="Q69" i="1"/>
  <c r="I69" i="1"/>
  <c r="M68" i="1"/>
  <c r="Q67" i="1"/>
  <c r="I67" i="1"/>
  <c r="M66" i="1"/>
  <c r="Q65" i="1"/>
  <c r="I65" i="1"/>
  <c r="M64" i="1"/>
  <c r="Q63" i="1"/>
  <c r="I63" i="1"/>
  <c r="N148" i="1"/>
  <c r="N144" i="1"/>
  <c r="N140" i="1"/>
  <c r="N136" i="1"/>
  <c r="N132" i="1"/>
  <c r="N128" i="1"/>
  <c r="R127" i="1"/>
  <c r="J127" i="1"/>
  <c r="R126" i="1"/>
  <c r="N126" i="1"/>
  <c r="R125" i="1"/>
  <c r="J125" i="1"/>
  <c r="N124" i="1"/>
  <c r="J124" i="1"/>
  <c r="R123" i="1"/>
  <c r="J123" i="1"/>
  <c r="N122" i="1"/>
  <c r="R121" i="1"/>
  <c r="N121" i="1"/>
  <c r="J121" i="1"/>
  <c r="N120" i="1"/>
  <c r="R119" i="1"/>
  <c r="J119" i="1"/>
  <c r="R118" i="1"/>
  <c r="N118" i="1"/>
  <c r="R117" i="1"/>
  <c r="J117" i="1"/>
  <c r="N116" i="1"/>
  <c r="J116" i="1"/>
  <c r="R115" i="1"/>
  <c r="J115" i="1"/>
  <c r="N114" i="1"/>
  <c r="N150" i="1"/>
  <c r="O152" i="1"/>
  <c r="N152" i="1" s="1"/>
  <c r="Q151" i="1"/>
  <c r="R151" i="1"/>
  <c r="J151" i="1"/>
  <c r="M150" i="1"/>
  <c r="M148" i="1"/>
  <c r="I147" i="1"/>
  <c r="O146" i="1"/>
  <c r="N146" i="1" s="1"/>
  <c r="Q145" i="1"/>
  <c r="R145" i="1"/>
  <c r="M144" i="1"/>
  <c r="I143" i="1"/>
  <c r="O142" i="1"/>
  <c r="N142" i="1" s="1"/>
  <c r="Q141" i="1"/>
  <c r="R141" i="1"/>
  <c r="J141" i="1"/>
  <c r="M140" i="1"/>
  <c r="I139" i="1"/>
  <c r="O138" i="1"/>
  <c r="N138" i="1" s="1"/>
  <c r="Q137" i="1"/>
  <c r="R137" i="1"/>
  <c r="M136" i="1"/>
  <c r="I135" i="1"/>
  <c r="O134" i="1"/>
  <c r="N134" i="1" s="1"/>
  <c r="Q133" i="1"/>
  <c r="R133" i="1"/>
  <c r="X133" i="1" s="1"/>
  <c r="J133" i="1"/>
  <c r="M132" i="1"/>
  <c r="I131" i="1"/>
  <c r="O130" i="1"/>
  <c r="N130" i="1" s="1"/>
  <c r="Q129" i="1"/>
  <c r="R129" i="1"/>
  <c r="M128" i="1"/>
  <c r="R148" i="1"/>
  <c r="Q148" i="1"/>
  <c r="J148" i="1"/>
  <c r="X148" i="1" s="1"/>
  <c r="I148" i="1"/>
  <c r="O147" i="1"/>
  <c r="N147" i="1" s="1"/>
  <c r="M147" i="1"/>
  <c r="Q146" i="1"/>
  <c r="I146" i="1"/>
  <c r="Y146" i="1" s="1"/>
  <c r="O145" i="1"/>
  <c r="N145" i="1" s="1"/>
  <c r="M145" i="1"/>
  <c r="Y145" i="1" s="1"/>
  <c r="R144" i="1"/>
  <c r="Q144" i="1"/>
  <c r="Y144" i="1" s="1"/>
  <c r="J144" i="1"/>
  <c r="X144" i="1"/>
  <c r="I144" i="1"/>
  <c r="O143" i="1"/>
  <c r="N143" i="1" s="1"/>
  <c r="M143" i="1"/>
  <c r="Q142" i="1"/>
  <c r="I142" i="1"/>
  <c r="O141" i="1"/>
  <c r="M141" i="1"/>
  <c r="R140" i="1"/>
  <c r="Q140" i="1"/>
  <c r="Y140" i="1" s="1"/>
  <c r="J140" i="1"/>
  <c r="X140" i="1"/>
  <c r="I140" i="1"/>
  <c r="O139" i="1"/>
  <c r="N139" i="1" s="1"/>
  <c r="M139" i="1"/>
  <c r="Q138" i="1"/>
  <c r="I138" i="1"/>
  <c r="Y138" i="1" s="1"/>
  <c r="O137" i="1"/>
  <c r="N137" i="1" s="1"/>
  <c r="M137" i="1"/>
  <c r="R136" i="1"/>
  <c r="Q136" i="1"/>
  <c r="J136" i="1"/>
  <c r="I136" i="1"/>
  <c r="Y136" i="1" s="1"/>
  <c r="O135" i="1"/>
  <c r="N135" i="1" s="1"/>
  <c r="M135" i="1"/>
  <c r="Q134" i="1"/>
  <c r="I134" i="1"/>
  <c r="Y134" i="1" s="1"/>
  <c r="O133" i="1"/>
  <c r="N133" i="1" s="1"/>
  <c r="M133" i="1"/>
  <c r="Y133" i="1" s="1"/>
  <c r="R132" i="1"/>
  <c r="Q132" i="1"/>
  <c r="J132" i="1"/>
  <c r="X132" i="1" s="1"/>
  <c r="I132" i="1"/>
  <c r="Y132" i="1" s="1"/>
  <c r="O131" i="1"/>
  <c r="N131" i="1" s="1"/>
  <c r="M131" i="1"/>
  <c r="Q130" i="1"/>
  <c r="I130" i="1"/>
  <c r="Y130" i="1" s="1"/>
  <c r="O129" i="1"/>
  <c r="N129" i="1" s="1"/>
  <c r="M129" i="1"/>
  <c r="Y129" i="1" s="1"/>
  <c r="R128" i="1"/>
  <c r="Q128" i="1"/>
  <c r="Y128" i="1" s="1"/>
  <c r="J128" i="1"/>
  <c r="X128" i="1"/>
  <c r="I128" i="1"/>
  <c r="Y78" i="1"/>
  <c r="S146" i="1"/>
  <c r="R146" i="1" s="1"/>
  <c r="K146" i="1"/>
  <c r="J146" i="1" s="1"/>
  <c r="S142" i="1"/>
  <c r="R142" i="1" s="1"/>
  <c r="K142" i="1"/>
  <c r="J142" i="1" s="1"/>
  <c r="Y141" i="1"/>
  <c r="N141" i="1"/>
  <c r="S138" i="1"/>
  <c r="R138" i="1" s="1"/>
  <c r="K138" i="1"/>
  <c r="J138" i="1" s="1"/>
  <c r="S134" i="1"/>
  <c r="R134" i="1" s="1"/>
  <c r="K134" i="1"/>
  <c r="J134" i="1"/>
  <c r="S130" i="1"/>
  <c r="R130" i="1" s="1"/>
  <c r="K130" i="1"/>
  <c r="J130" i="1" s="1"/>
  <c r="Q152" i="1"/>
  <c r="I152" i="1"/>
  <c r="M151" i="1"/>
  <c r="Y151" i="1" s="1"/>
  <c r="Q150" i="1"/>
  <c r="I150" i="1"/>
  <c r="I149" i="1"/>
  <c r="Y152" i="1"/>
  <c r="Y75" i="1"/>
  <c r="X146" i="1"/>
  <c r="X141" i="1"/>
  <c r="T57" i="1"/>
  <c r="U57" i="1"/>
  <c r="L153" i="1"/>
  <c r="G57" i="1"/>
  <c r="H57" i="1" s="1"/>
  <c r="L57" i="1"/>
  <c r="P153" i="1"/>
  <c r="Q153" i="1" s="1"/>
  <c r="M153" i="1"/>
  <c r="O153" i="1"/>
  <c r="N153" i="1" s="1"/>
  <c r="M57" i="1"/>
  <c r="O57" i="1"/>
  <c r="N57" i="1" s="1"/>
  <c r="W57" i="1"/>
  <c r="V57" i="1" s="1"/>
  <c r="X134" i="1" l="1"/>
  <c r="X130" i="1"/>
  <c r="Y148" i="1"/>
  <c r="S153" i="1"/>
  <c r="R153" i="1" s="1"/>
  <c r="Y150" i="1"/>
  <c r="X136" i="1"/>
  <c r="Y142" i="1"/>
  <c r="Y137" i="1"/>
  <c r="X151" i="1"/>
  <c r="X121" i="1"/>
  <c r="Y71" i="1"/>
  <c r="Y77" i="1"/>
  <c r="Y79" i="1"/>
  <c r="Y87" i="1"/>
  <c r="Y90" i="1"/>
  <c r="Y92" i="1"/>
  <c r="Y94" i="1"/>
  <c r="Y96" i="1"/>
  <c r="Y100" i="1"/>
  <c r="N42" i="1"/>
  <c r="N46" i="1"/>
  <c r="N50" i="1"/>
  <c r="N54" i="1"/>
  <c r="R18" i="1"/>
  <c r="R22" i="1"/>
  <c r="R26" i="1"/>
  <c r="R30" i="1"/>
  <c r="R34" i="1"/>
  <c r="R38" i="1"/>
  <c r="R42" i="1"/>
  <c r="R46" i="1"/>
  <c r="R50" i="1"/>
  <c r="R54" i="1"/>
  <c r="V18" i="1"/>
  <c r="V22" i="1"/>
  <c r="V26" i="1"/>
  <c r="V30" i="1"/>
  <c r="V34" i="1"/>
  <c r="V38" i="1"/>
  <c r="V42" i="1"/>
  <c r="Q16" i="1"/>
  <c r="I16" i="1"/>
  <c r="W55" i="1"/>
  <c r="W51" i="1"/>
  <c r="W47" i="1"/>
  <c r="W41" i="1"/>
  <c r="W37" i="1"/>
  <c r="W33" i="1"/>
  <c r="W29" i="1"/>
  <c r="W25" i="1"/>
  <c r="W21" i="1"/>
  <c r="W17" i="1"/>
  <c r="S53" i="1"/>
  <c r="S49" i="1"/>
  <c r="S45" i="1"/>
  <c r="S41" i="1"/>
  <c r="S37" i="1"/>
  <c r="S33" i="1"/>
  <c r="S29" i="1"/>
  <c r="S25" i="1"/>
  <c r="S21" i="1"/>
  <c r="S17" i="1"/>
  <c r="O53" i="1"/>
  <c r="O49" i="1"/>
  <c r="N49" i="1" s="1"/>
  <c r="O45" i="1"/>
  <c r="N45" i="1" s="1"/>
  <c r="O41" i="1"/>
  <c r="N41" i="1" s="1"/>
  <c r="O37" i="1"/>
  <c r="N37" i="1" s="1"/>
  <c r="M33" i="1"/>
  <c r="O33" i="1"/>
  <c r="N33" i="1" s="1"/>
  <c r="O30" i="1"/>
  <c r="N30" i="1" s="1"/>
  <c r="M29" i="1"/>
  <c r="O29" i="1"/>
  <c r="N29" i="1" s="1"/>
  <c r="O26" i="1"/>
  <c r="N26" i="1" s="1"/>
  <c r="M25" i="1"/>
  <c r="O25" i="1"/>
  <c r="N25" i="1" s="1"/>
  <c r="O22" i="1"/>
  <c r="N22" i="1" s="1"/>
  <c r="M21" i="1"/>
  <c r="O21" i="1"/>
  <c r="N21" i="1" s="1"/>
  <c r="O18" i="1"/>
  <c r="N18" i="1" s="1"/>
  <c r="M17" i="1"/>
  <c r="O17" i="1"/>
  <c r="N17" i="1" s="1"/>
  <c r="O102" i="1"/>
  <c r="N102" i="1" s="1"/>
  <c r="M102" i="1"/>
  <c r="Y102" i="1" s="1"/>
  <c r="S98" i="1"/>
  <c r="R98" i="1" s="1"/>
  <c r="K98" i="1"/>
  <c r="J98" i="1" s="1"/>
  <c r="X98" i="1" s="1"/>
  <c r="K88" i="1"/>
  <c r="J88" i="1" s="1"/>
  <c r="I88" i="1"/>
  <c r="Y88" i="1" s="1"/>
  <c r="O85" i="1"/>
  <c r="N85" i="1" s="1"/>
  <c r="X85" i="1" s="1"/>
  <c r="M85" i="1"/>
  <c r="Y85" i="1" s="1"/>
  <c r="O83" i="1"/>
  <c r="N83" i="1" s="1"/>
  <c r="X83" i="1" s="1"/>
  <c r="M83" i="1"/>
  <c r="Y83" i="1" s="1"/>
  <c r="S80" i="1"/>
  <c r="R80" i="1" s="1"/>
  <c r="Q80" i="1"/>
  <c r="Y80" i="1" s="1"/>
  <c r="K72" i="1"/>
  <c r="J72" i="1" s="1"/>
  <c r="I72" i="1"/>
  <c r="Y72" i="1" s="1"/>
  <c r="O69" i="1"/>
  <c r="N69" i="1" s="1"/>
  <c r="M69" i="1"/>
  <c r="Y69" i="1" s="1"/>
  <c r="O67" i="1"/>
  <c r="M67" i="1"/>
  <c r="Y67" i="1" s="1"/>
  <c r="S64" i="1"/>
  <c r="Q64" i="1"/>
  <c r="Y64" i="1" s="1"/>
  <c r="O63" i="1"/>
  <c r="N63" i="1" s="1"/>
  <c r="M63" i="1"/>
  <c r="Y63" i="1" s="1"/>
  <c r="S102" i="1"/>
  <c r="R102" i="1" s="1"/>
  <c r="K102" i="1"/>
  <c r="J102" i="1" s="1"/>
  <c r="X102" i="1" s="1"/>
  <c r="O98" i="1"/>
  <c r="N98" i="1" s="1"/>
  <c r="M98" i="1"/>
  <c r="Y98" i="1" s="1"/>
  <c r="S86" i="1"/>
  <c r="R86" i="1" s="1"/>
  <c r="X86" i="1" s="1"/>
  <c r="Q86" i="1"/>
  <c r="Y86" i="1" s="1"/>
  <c r="K74" i="1"/>
  <c r="J74" i="1" s="1"/>
  <c r="X74" i="1" s="1"/>
  <c r="I74" i="1"/>
  <c r="S70" i="1"/>
  <c r="R70" i="1" s="1"/>
  <c r="X70" i="1" s="1"/>
  <c r="Q70" i="1"/>
  <c r="Y70" i="1" s="1"/>
  <c r="S63" i="1"/>
  <c r="R63" i="1" s="1"/>
  <c r="K63" i="1"/>
  <c r="J63" i="1" s="1"/>
  <c r="X63" i="1" s="1"/>
  <c r="J147" i="1"/>
  <c r="K145" i="1"/>
  <c r="J145" i="1" s="1"/>
  <c r="J139" i="1"/>
  <c r="K137" i="1"/>
  <c r="J137" i="1" s="1"/>
  <c r="X137" i="1" s="1"/>
  <c r="J131" i="1"/>
  <c r="K129" i="1"/>
  <c r="J129" i="1" s="1"/>
  <c r="O125" i="1"/>
  <c r="N125" i="1" s="1"/>
  <c r="X125" i="1" s="1"/>
  <c r="S122" i="1"/>
  <c r="R122" i="1" s="1"/>
  <c r="K120" i="1"/>
  <c r="J120" i="1" s="1"/>
  <c r="O117" i="1"/>
  <c r="N117" i="1" s="1"/>
  <c r="X117" i="1" s="1"/>
  <c r="S114" i="1"/>
  <c r="R114" i="1" s="1"/>
  <c r="X114" i="1" s="1"/>
  <c r="P154" i="1"/>
  <c r="L154" i="1"/>
  <c r="S154" i="1"/>
  <c r="R154" i="1" s="1"/>
  <c r="Q154" i="1"/>
  <c r="X138" i="1"/>
  <c r="X142" i="1"/>
  <c r="X129" i="1"/>
  <c r="X145" i="1"/>
  <c r="K56" i="1"/>
  <c r="J56" i="1" s="1"/>
  <c r="I56" i="1"/>
  <c r="K54" i="1"/>
  <c r="I54" i="1"/>
  <c r="Y54" i="1" s="1"/>
  <c r="J54" i="1"/>
  <c r="K52" i="1"/>
  <c r="J52" i="1" s="1"/>
  <c r="X52" i="1" s="1"/>
  <c r="I52" i="1"/>
  <c r="K50" i="1"/>
  <c r="I50" i="1"/>
  <c r="J50" i="1"/>
  <c r="K48" i="1"/>
  <c r="J48" i="1" s="1"/>
  <c r="I48" i="1"/>
  <c r="K46" i="1"/>
  <c r="I46" i="1"/>
  <c r="Y46" i="1" s="1"/>
  <c r="J46" i="1"/>
  <c r="K44" i="1"/>
  <c r="J44" i="1" s="1"/>
  <c r="X44" i="1" s="1"/>
  <c r="I44" i="1"/>
  <c r="K42" i="1"/>
  <c r="I42" i="1"/>
  <c r="J42" i="1"/>
  <c r="K40" i="1"/>
  <c r="J40" i="1" s="1"/>
  <c r="I40" i="1"/>
  <c r="K38" i="1"/>
  <c r="I38" i="1"/>
  <c r="Y38" i="1" s="1"/>
  <c r="J38" i="1"/>
  <c r="K36" i="1"/>
  <c r="J36" i="1" s="1"/>
  <c r="X36" i="1" s="1"/>
  <c r="I36" i="1"/>
  <c r="K34" i="1"/>
  <c r="I34" i="1"/>
  <c r="J34" i="1"/>
  <c r="K32" i="1"/>
  <c r="J32" i="1" s="1"/>
  <c r="I32" i="1"/>
  <c r="K30" i="1"/>
  <c r="I30" i="1"/>
  <c r="Y30" i="1" s="1"/>
  <c r="J30" i="1"/>
  <c r="K28" i="1"/>
  <c r="J28" i="1" s="1"/>
  <c r="X28" i="1" s="1"/>
  <c r="I28" i="1"/>
  <c r="K26" i="1"/>
  <c r="I26" i="1"/>
  <c r="J26" i="1"/>
  <c r="K24" i="1"/>
  <c r="J24" i="1" s="1"/>
  <c r="I24" i="1"/>
  <c r="K22" i="1"/>
  <c r="I22" i="1"/>
  <c r="Y22" i="1" s="1"/>
  <c r="J22" i="1"/>
  <c r="K20" i="1"/>
  <c r="J20" i="1" s="1"/>
  <c r="X20" i="1" s="1"/>
  <c r="I20" i="1"/>
  <c r="K18" i="1"/>
  <c r="I18" i="1"/>
  <c r="J18" i="1"/>
  <c r="I55" i="1"/>
  <c r="K55" i="1"/>
  <c r="J55" i="1" s="1"/>
  <c r="X55" i="1" s="1"/>
  <c r="I53" i="1"/>
  <c r="K53" i="1"/>
  <c r="J53" i="1" s="1"/>
  <c r="K51" i="1"/>
  <c r="J51" i="1" s="1"/>
  <c r="I51" i="1"/>
  <c r="I49" i="1"/>
  <c r="K49" i="1"/>
  <c r="J49" i="1" s="1"/>
  <c r="I47" i="1"/>
  <c r="K47" i="1"/>
  <c r="J47" i="1" s="1"/>
  <c r="X47" i="1" s="1"/>
  <c r="K45" i="1"/>
  <c r="I45" i="1"/>
  <c r="J45" i="1"/>
  <c r="K43" i="1"/>
  <c r="J43" i="1" s="1"/>
  <c r="I43" i="1"/>
  <c r="I41" i="1"/>
  <c r="K41" i="1"/>
  <c r="J41" i="1" s="1"/>
  <c r="I39" i="1"/>
  <c r="K39" i="1"/>
  <c r="J39" i="1" s="1"/>
  <c r="X39" i="1" s="1"/>
  <c r="I37" i="1"/>
  <c r="K37" i="1"/>
  <c r="J37" i="1" s="1"/>
  <c r="K35" i="1"/>
  <c r="J35" i="1" s="1"/>
  <c r="I35" i="1"/>
  <c r="I33" i="1"/>
  <c r="K33" i="1"/>
  <c r="J33" i="1" s="1"/>
  <c r="X33" i="1" s="1"/>
  <c r="I31" i="1"/>
  <c r="K31" i="1"/>
  <c r="J31" i="1" s="1"/>
  <c r="X31" i="1" s="1"/>
  <c r="K29" i="1"/>
  <c r="I29" i="1"/>
  <c r="J29" i="1"/>
  <c r="K27" i="1"/>
  <c r="J27" i="1" s="1"/>
  <c r="I27" i="1"/>
  <c r="I25" i="1"/>
  <c r="K25" i="1"/>
  <c r="J25" i="1" s="1"/>
  <c r="X25" i="1" s="1"/>
  <c r="I23" i="1"/>
  <c r="K23" i="1"/>
  <c r="J23" i="1" s="1"/>
  <c r="X23" i="1" s="1"/>
  <c r="I21" i="1"/>
  <c r="K21" i="1"/>
  <c r="J21" i="1" s="1"/>
  <c r="K19" i="1"/>
  <c r="J19" i="1" s="1"/>
  <c r="I19" i="1"/>
  <c r="K17" i="1"/>
  <c r="I17" i="1"/>
  <c r="J17" i="1"/>
  <c r="W43" i="1"/>
  <c r="V43" i="1" s="1"/>
  <c r="N53" i="1"/>
  <c r="N55" i="1"/>
  <c r="R17" i="1"/>
  <c r="R19" i="1"/>
  <c r="R21" i="1"/>
  <c r="R23" i="1"/>
  <c r="R25" i="1"/>
  <c r="R27" i="1"/>
  <c r="R29" i="1"/>
  <c r="R31" i="1"/>
  <c r="R33" i="1"/>
  <c r="R35" i="1"/>
  <c r="R37" i="1"/>
  <c r="R39" i="1"/>
  <c r="R41" i="1"/>
  <c r="R43" i="1"/>
  <c r="R45" i="1"/>
  <c r="R47" i="1"/>
  <c r="R49" i="1"/>
  <c r="R51" i="1"/>
  <c r="R53" i="1"/>
  <c r="R55" i="1"/>
  <c r="V17" i="1"/>
  <c r="V19" i="1"/>
  <c r="V21" i="1"/>
  <c r="V23" i="1"/>
  <c r="V25" i="1"/>
  <c r="V27" i="1"/>
  <c r="V29" i="1"/>
  <c r="V31" i="1"/>
  <c r="V33" i="1"/>
  <c r="V35" i="1"/>
  <c r="V37" i="1"/>
  <c r="V39" i="1"/>
  <c r="V41" i="1"/>
  <c r="V45" i="1"/>
  <c r="V47" i="1"/>
  <c r="V49" i="1"/>
  <c r="V51" i="1"/>
  <c r="V53" i="1"/>
  <c r="V55" i="1"/>
  <c r="U16" i="1"/>
  <c r="J16" i="1"/>
  <c r="X16" i="1" s="1"/>
  <c r="R92" i="1"/>
  <c r="X92" i="1" s="1"/>
  <c r="X88" i="1"/>
  <c r="X84" i="1"/>
  <c r="X80" i="1"/>
  <c r="X76" i="1"/>
  <c r="X72" i="1"/>
  <c r="O62" i="1"/>
  <c r="N62" i="1" s="1"/>
  <c r="X62" i="1" s="1"/>
  <c r="M62" i="1"/>
  <c r="Y62" i="1" s="1"/>
  <c r="O101" i="1"/>
  <c r="N101" i="1" s="1"/>
  <c r="X101" i="1" s="1"/>
  <c r="M101" i="1"/>
  <c r="Y101" i="1" s="1"/>
  <c r="O99" i="1"/>
  <c r="N99" i="1" s="1"/>
  <c r="X99" i="1" s="1"/>
  <c r="M99" i="1"/>
  <c r="Y99" i="1" s="1"/>
  <c r="O97" i="1"/>
  <c r="N97" i="1" s="1"/>
  <c r="X97" i="1" s="1"/>
  <c r="M97" i="1"/>
  <c r="Y97" i="1" s="1"/>
  <c r="O95" i="1"/>
  <c r="N95" i="1" s="1"/>
  <c r="X95" i="1" s="1"/>
  <c r="M95" i="1"/>
  <c r="Y95" i="1" s="1"/>
  <c r="O93" i="1"/>
  <c r="N93" i="1" s="1"/>
  <c r="X93" i="1" s="1"/>
  <c r="M93" i="1"/>
  <c r="Y93" i="1" s="1"/>
  <c r="S143" i="1"/>
  <c r="R143" i="1" s="1"/>
  <c r="Q143" i="1"/>
  <c r="Y143" i="1" s="1"/>
  <c r="S135" i="1"/>
  <c r="R135" i="1" s="1"/>
  <c r="Q135" i="1"/>
  <c r="Y135" i="1" s="1"/>
  <c r="M91" i="1"/>
  <c r="Y91" i="1" s="1"/>
  <c r="M89" i="1"/>
  <c r="Y89" i="1" s="1"/>
  <c r="I84" i="1"/>
  <c r="Y84" i="1" s="1"/>
  <c r="Q82" i="1"/>
  <c r="Y82" i="1" s="1"/>
  <c r="M81" i="1"/>
  <c r="Y81" i="1" s="1"/>
  <c r="I76" i="1"/>
  <c r="Y76" i="1" s="1"/>
  <c r="Q74" i="1"/>
  <c r="Y74" i="1" s="1"/>
  <c r="M73" i="1"/>
  <c r="Y73" i="1" s="1"/>
  <c r="I68" i="1"/>
  <c r="Y68" i="1" s="1"/>
  <c r="Q66" i="1"/>
  <c r="Y66" i="1" s="1"/>
  <c r="M65" i="1"/>
  <c r="Y65" i="1" s="1"/>
  <c r="J69" i="1"/>
  <c r="X69" i="1" s="1"/>
  <c r="N68" i="1"/>
  <c r="J68" i="1"/>
  <c r="N67" i="1"/>
  <c r="X67" i="1" s="1"/>
  <c r="R66" i="1"/>
  <c r="J66" i="1"/>
  <c r="N65" i="1"/>
  <c r="X65" i="1" s="1"/>
  <c r="R64" i="1"/>
  <c r="X64" i="1" s="1"/>
  <c r="S147" i="1"/>
  <c r="R147" i="1" s="1"/>
  <c r="X147" i="1" s="1"/>
  <c r="Q147" i="1"/>
  <c r="Y147" i="1" s="1"/>
  <c r="J143" i="1"/>
  <c r="S139" i="1"/>
  <c r="R139" i="1" s="1"/>
  <c r="X139" i="1" s="1"/>
  <c r="Q139" i="1"/>
  <c r="Y139" i="1" s="1"/>
  <c r="J135" i="1"/>
  <c r="S131" i="1"/>
  <c r="R131" i="1" s="1"/>
  <c r="X131" i="1" s="1"/>
  <c r="Q131" i="1"/>
  <c r="Y131" i="1" s="1"/>
  <c r="O127" i="1"/>
  <c r="N127" i="1" s="1"/>
  <c r="X127" i="1" s="1"/>
  <c r="K126" i="1"/>
  <c r="J126" i="1" s="1"/>
  <c r="X126" i="1" s="1"/>
  <c r="S124" i="1"/>
  <c r="R124" i="1" s="1"/>
  <c r="X124" i="1" s="1"/>
  <c r="O123" i="1"/>
  <c r="N123" i="1" s="1"/>
  <c r="X123" i="1" s="1"/>
  <c r="K122" i="1"/>
  <c r="J122" i="1" s="1"/>
  <c r="X122" i="1" s="1"/>
  <c r="S120" i="1"/>
  <c r="R120" i="1" s="1"/>
  <c r="X120" i="1" s="1"/>
  <c r="O119" i="1"/>
  <c r="N119" i="1" s="1"/>
  <c r="X119" i="1" s="1"/>
  <c r="K118" i="1"/>
  <c r="J118" i="1" s="1"/>
  <c r="X118" i="1" s="1"/>
  <c r="S116" i="1"/>
  <c r="R116" i="1" s="1"/>
  <c r="X116" i="1" s="1"/>
  <c r="O115" i="1"/>
  <c r="N115" i="1" s="1"/>
  <c r="X115" i="1" s="1"/>
  <c r="M149" i="1"/>
  <c r="Y149" i="1" s="1"/>
  <c r="N149" i="1"/>
  <c r="X149" i="1" s="1"/>
  <c r="J152" i="1"/>
  <c r="X152" i="1" s="1"/>
  <c r="J150" i="1"/>
  <c r="X150" i="1" s="1"/>
  <c r="K57" i="1"/>
  <c r="J57" i="1" s="1"/>
  <c r="I57" i="1"/>
  <c r="S57" i="1"/>
  <c r="R57" i="1" s="1"/>
  <c r="Q57" i="1"/>
  <c r="K154" i="1"/>
  <c r="J154" i="1" s="1"/>
  <c r="I154" i="1"/>
  <c r="I153" i="1"/>
  <c r="Y153" i="1" s="1"/>
  <c r="H12" i="3" s="1"/>
  <c r="K153" i="1"/>
  <c r="J153" i="1" s="1"/>
  <c r="X153" i="1" s="1"/>
  <c r="G12" i="3" s="1"/>
  <c r="X41" i="1" l="1"/>
  <c r="X49" i="1"/>
  <c r="X68" i="1"/>
  <c r="X19" i="1"/>
  <c r="X27" i="1"/>
  <c r="X35" i="1"/>
  <c r="X43" i="1"/>
  <c r="X51" i="1"/>
  <c r="Y18" i="1"/>
  <c r="X24" i="1"/>
  <c r="Y26" i="1"/>
  <c r="X32" i="1"/>
  <c r="Y34" i="1"/>
  <c r="X40" i="1"/>
  <c r="Y42" i="1"/>
  <c r="X48" i="1"/>
  <c r="Y50" i="1"/>
  <c r="X56" i="1"/>
  <c r="M154" i="1"/>
  <c r="Y154" i="1" s="1"/>
  <c r="H18" i="3" s="1"/>
  <c r="O154" i="1"/>
  <c r="N154" i="1" s="1"/>
  <c r="X154" i="1" s="1"/>
  <c r="G18" i="3" s="1"/>
  <c r="Y17" i="1"/>
  <c r="X135" i="1"/>
  <c r="X143" i="1"/>
  <c r="X66" i="1"/>
  <c r="X17" i="1"/>
  <c r="Y21" i="1"/>
  <c r="X29" i="1"/>
  <c r="Y33" i="1"/>
  <c r="Y37" i="1"/>
  <c r="X45" i="1"/>
  <c r="Y49" i="1"/>
  <c r="Y53" i="1"/>
  <c r="Y16" i="1"/>
  <c r="X18" i="1"/>
  <c r="X22" i="1"/>
  <c r="X26" i="1"/>
  <c r="X30" i="1"/>
  <c r="X34" i="1"/>
  <c r="X38" i="1"/>
  <c r="X42" i="1"/>
  <c r="X46" i="1"/>
  <c r="X50" i="1"/>
  <c r="X54" i="1"/>
  <c r="X57" i="1"/>
  <c r="G24" i="3" s="1"/>
  <c r="Y19" i="1"/>
  <c r="X21" i="1"/>
  <c r="Y23" i="1"/>
  <c r="Y25" i="1"/>
  <c r="Y27" i="1"/>
  <c r="Y29" i="1"/>
  <c r="Y31" i="1"/>
  <c r="Y35" i="1"/>
  <c r="X37" i="1"/>
  <c r="Y39" i="1"/>
  <c r="Y41" i="1"/>
  <c r="Y43" i="1"/>
  <c r="Y45" i="1"/>
  <c r="Y47" i="1"/>
  <c r="Y51" i="1"/>
  <c r="X53" i="1"/>
  <c r="Y55" i="1"/>
  <c r="Y20" i="1"/>
  <c r="Y24" i="1"/>
  <c r="Y28" i="1"/>
  <c r="Y32" i="1"/>
  <c r="Y36" i="1"/>
  <c r="Y40" i="1"/>
  <c r="Y44" i="1"/>
  <c r="Y48" i="1"/>
  <c r="Y52" i="1"/>
  <c r="Y56" i="1"/>
  <c r="Y57" i="1"/>
  <c r="H24" i="3" s="1"/>
</calcChain>
</file>

<file path=xl/sharedStrings.xml><?xml version="1.0" encoding="utf-8"?>
<sst xmlns="http://schemas.openxmlformats.org/spreadsheetml/2006/main" count="125" uniqueCount="44">
  <si>
    <t>Si(x)</t>
  </si>
  <si>
    <t>Ci(x)</t>
  </si>
  <si>
    <t>S1(x)</t>
  </si>
  <si>
    <t>u0</t>
  </si>
  <si>
    <t>u1</t>
  </si>
  <si>
    <t>u2</t>
  </si>
  <si>
    <t>Si(u0)</t>
  </si>
  <si>
    <t>Ci(u0)</t>
  </si>
  <si>
    <t>Si(u1)</t>
  </si>
  <si>
    <t>Ci(u1)</t>
  </si>
  <si>
    <t>s1(u1)</t>
  </si>
  <si>
    <t>S1(u2)</t>
  </si>
  <si>
    <t>Ci(u2)</t>
  </si>
  <si>
    <t>Si(u2)</t>
  </si>
  <si>
    <t>distancia</t>
  </si>
  <si>
    <t>u3</t>
  </si>
  <si>
    <t>2u0</t>
  </si>
  <si>
    <t>Si(u3)</t>
  </si>
  <si>
    <t>Ci(u3)</t>
  </si>
  <si>
    <t>S1(u3)</t>
  </si>
  <si>
    <t>x</t>
  </si>
  <si>
    <t>Seno y Coseno integral de (x)</t>
  </si>
  <si>
    <t>Uo</t>
  </si>
  <si>
    <t>U1</t>
  </si>
  <si>
    <t>U2</t>
  </si>
  <si>
    <t>Distancia</t>
  </si>
  <si>
    <t>Dos dipolos laterales</t>
  </si>
  <si>
    <t>Dos dipolos colineales</t>
  </si>
  <si>
    <t>S1(u0)</t>
  </si>
  <si>
    <t>R21 Lateral</t>
  </si>
  <si>
    <t>X21 Lateral</t>
  </si>
  <si>
    <t>R21Colineal</t>
  </si>
  <si>
    <t>X21Colineal</t>
  </si>
  <si>
    <t>Dipolos paralelos en el espacio</t>
  </si>
  <si>
    <t>Separación (d/λ)</t>
  </si>
  <si>
    <t>Rm</t>
  </si>
  <si>
    <t>Xm</t>
  </si>
  <si>
    <t>Dipolo frente a un plano de tierra</t>
  </si>
  <si>
    <t>Dipolos colineales</t>
  </si>
  <si>
    <t>Distancia entre extremos (s/λ)</t>
  </si>
  <si>
    <t>IMPEDANCIA MUTUA ENTRE DIPOLOS DE MEDIA ONDA</t>
  </si>
  <si>
    <t>Resistencia y reactancia mutuas</t>
  </si>
  <si>
    <t>Resultado</t>
  </si>
  <si>
    <t>Entrada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</si>
</sst>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"/>
    <numFmt numFmtId="166" formatCode="0.000"/>
    <numFmt numFmtId="167" formatCode="0.00000000"/>
  </numFmts>
  <fonts count="1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3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51">
    <xf numFmtId="0" fontId="0" fillId="0" borderId="0" xfId="0"/>
    <xf numFmtId="164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2" fontId="1" fillId="0" borderId="0" xfId="0" applyNumberFormat="1" applyFont="1"/>
    <xf numFmtId="2" fontId="3" fillId="0" borderId="2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6" fillId="2" borderId="0" xfId="0" applyFont="1" applyFill="1"/>
    <xf numFmtId="164" fontId="1" fillId="2" borderId="0" xfId="0" applyNumberFormat="1" applyFont="1" applyFill="1" applyAlignment="1">
      <alignment horizontal="center"/>
    </xf>
    <xf numFmtId="0" fontId="0" fillId="3" borderId="0" xfId="0" applyFill="1"/>
    <xf numFmtId="164" fontId="1" fillId="3" borderId="0" xfId="0" applyNumberFormat="1" applyFont="1" applyFill="1" applyAlignment="1">
      <alignment horizontal="center"/>
    </xf>
    <xf numFmtId="0" fontId="0" fillId="4" borderId="0" xfId="0" applyFill="1"/>
    <xf numFmtId="164" fontId="1" fillId="4" borderId="0" xfId="0" applyNumberFormat="1" applyFont="1" applyFill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1" fontId="1" fillId="0" borderId="1" xfId="0" applyNumberFormat="1" applyFont="1" applyBorder="1" applyAlignment="1">
      <alignment horizontal="center"/>
    </xf>
    <xf numFmtId="11" fontId="1" fillId="0" borderId="3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167" fontId="1" fillId="0" borderId="0" xfId="0" applyNumberFormat="1" applyFont="1"/>
    <xf numFmtId="167" fontId="3" fillId="0" borderId="2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1" fontId="1" fillId="0" borderId="0" xfId="0" applyNumberFormat="1" applyFont="1" applyAlignment="1">
      <alignment horizontal="center"/>
    </xf>
    <xf numFmtId="11" fontId="1" fillId="0" borderId="0" xfId="0" applyNumberFormat="1" applyFont="1"/>
    <xf numFmtId="11" fontId="3" fillId="0" borderId="2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/>
    <xf numFmtId="165" fontId="2" fillId="0" borderId="3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0" xfId="0" applyFont="1"/>
    <xf numFmtId="0" fontId="2" fillId="0" borderId="8" xfId="0" applyFont="1" applyBorder="1" applyAlignment="1">
      <alignment horizontal="right"/>
    </xf>
    <xf numFmtId="0" fontId="5" fillId="0" borderId="9" xfId="0" applyFont="1" applyBorder="1"/>
    <xf numFmtId="0" fontId="5" fillId="0" borderId="10" xfId="0" applyFont="1" applyBorder="1"/>
    <xf numFmtId="0" fontId="2" fillId="0" borderId="11" xfId="0" applyFont="1" applyBorder="1" applyAlignment="1">
      <alignment horizontal="right"/>
    </xf>
    <xf numFmtId="0" fontId="5" fillId="0" borderId="12" xfId="0" applyFont="1" applyBorder="1"/>
    <xf numFmtId="0" fontId="5" fillId="0" borderId="13" xfId="0" applyFont="1" applyBorder="1"/>
    <xf numFmtId="0" fontId="2" fillId="0" borderId="14" xfId="0" applyFont="1" applyBorder="1" applyAlignment="1">
      <alignment horizontal="right"/>
    </xf>
    <xf numFmtId="0" fontId="5" fillId="0" borderId="1" xfId="0" applyFont="1" applyBorder="1"/>
    <xf numFmtId="0" fontId="5" fillId="0" borderId="15" xfId="0" applyFont="1" applyBorder="1"/>
    <xf numFmtId="0" fontId="2" fillId="0" borderId="16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5" fillId="0" borderId="18" xfId="0" applyFont="1" applyBorder="1"/>
    <xf numFmtId="0" fontId="5" fillId="0" borderId="19" xfId="0" applyFont="1" applyBorder="1"/>
    <xf numFmtId="0" fontId="2" fillId="0" borderId="2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1" xfId="0" applyFont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/>
    <xf numFmtId="0" fontId="0" fillId="0" borderId="0" xfId="0" applyFill="1"/>
    <xf numFmtId="0" fontId="6" fillId="0" borderId="0" xfId="0" applyFont="1" applyFill="1"/>
    <xf numFmtId="11" fontId="1" fillId="0" borderId="22" xfId="0" applyNumberFormat="1" applyFont="1" applyBorder="1" applyAlignment="1">
      <alignment horizontal="center"/>
    </xf>
    <xf numFmtId="11" fontId="1" fillId="0" borderId="23" xfId="0" applyNumberFormat="1" applyFont="1" applyBorder="1" applyAlignment="1">
      <alignment horizontal="center"/>
    </xf>
    <xf numFmtId="165" fontId="1" fillId="0" borderId="24" xfId="0" applyNumberFormat="1" applyFont="1" applyBorder="1" applyAlignment="1">
      <alignment horizontal="center"/>
    </xf>
    <xf numFmtId="164" fontId="8" fillId="0" borderId="25" xfId="0" applyNumberFormat="1" applyFont="1" applyBorder="1" applyAlignment="1">
      <alignment horizontal="center"/>
    </xf>
    <xf numFmtId="167" fontId="8" fillId="0" borderId="26" xfId="0" applyNumberFormat="1" applyFont="1" applyBorder="1"/>
    <xf numFmtId="11" fontId="8" fillId="0" borderId="16" xfId="0" applyNumberFormat="1" applyFont="1" applyBorder="1" applyAlignment="1">
      <alignment horizontal="center"/>
    </xf>
    <xf numFmtId="11" fontId="8" fillId="0" borderId="12" xfId="0" applyNumberFormat="1" applyFont="1" applyBorder="1" applyAlignment="1">
      <alignment horizontal="center"/>
    </xf>
    <xf numFmtId="2" fontId="8" fillId="0" borderId="26" xfId="0" applyNumberFormat="1" applyFont="1" applyBorder="1"/>
    <xf numFmtId="2" fontId="8" fillId="0" borderId="26" xfId="0" applyNumberFormat="1" applyFont="1" applyBorder="1" applyAlignment="1">
      <alignment horizontal="center"/>
    </xf>
    <xf numFmtId="164" fontId="8" fillId="0" borderId="26" xfId="0" applyNumberFormat="1" applyFont="1" applyBorder="1" applyAlignment="1">
      <alignment horizontal="center"/>
    </xf>
    <xf numFmtId="166" fontId="8" fillId="0" borderId="26" xfId="0" applyNumberFormat="1" applyFont="1" applyFill="1" applyBorder="1" applyAlignment="1">
      <alignment horizontal="center"/>
    </xf>
    <xf numFmtId="164" fontId="8" fillId="0" borderId="27" xfId="0" applyNumberFormat="1" applyFont="1" applyBorder="1" applyAlignment="1">
      <alignment horizontal="center"/>
    </xf>
    <xf numFmtId="167" fontId="8" fillId="0" borderId="28" xfId="0" applyNumberFormat="1" applyFont="1" applyBorder="1"/>
    <xf numFmtId="11" fontId="8" fillId="0" borderId="20" xfId="0" applyNumberFormat="1" applyFont="1" applyBorder="1" applyAlignment="1">
      <alignment horizontal="center"/>
    </xf>
    <xf numFmtId="11" fontId="8" fillId="0" borderId="18" xfId="0" applyNumberFormat="1" applyFont="1" applyBorder="1" applyAlignment="1">
      <alignment horizontal="center"/>
    </xf>
    <xf numFmtId="2" fontId="8" fillId="0" borderId="28" xfId="0" applyNumberFormat="1" applyFont="1" applyBorder="1"/>
    <xf numFmtId="2" fontId="8" fillId="0" borderId="28" xfId="0" applyNumberFormat="1" applyFont="1" applyBorder="1" applyAlignment="1">
      <alignment horizontal="center"/>
    </xf>
    <xf numFmtId="164" fontId="8" fillId="0" borderId="28" xfId="0" applyNumberFormat="1" applyFont="1" applyBorder="1" applyAlignment="1">
      <alignment horizontal="center"/>
    </xf>
    <xf numFmtId="167" fontId="8" fillId="0" borderId="29" xfId="0" applyNumberFormat="1" applyFont="1" applyBorder="1"/>
    <xf numFmtId="11" fontId="8" fillId="0" borderId="7" xfId="0" applyNumberFormat="1" applyFont="1" applyBorder="1" applyAlignment="1">
      <alignment horizontal="center"/>
    </xf>
    <xf numFmtId="11" fontId="8" fillId="0" borderId="5" xfId="0" applyNumberFormat="1" applyFont="1" applyBorder="1" applyAlignment="1">
      <alignment horizontal="center"/>
    </xf>
    <xf numFmtId="2" fontId="8" fillId="0" borderId="29" xfId="0" applyNumberFormat="1" applyFont="1" applyBorder="1"/>
    <xf numFmtId="2" fontId="8" fillId="0" borderId="29" xfId="0" applyNumberFormat="1" applyFont="1" applyBorder="1" applyAlignment="1">
      <alignment horizontal="center"/>
    </xf>
    <xf numFmtId="1" fontId="0" fillId="0" borderId="0" xfId="0" applyNumberFormat="1"/>
    <xf numFmtId="0" fontId="11" fillId="0" borderId="3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31" xfId="0" applyFill="1" applyBorder="1" applyAlignment="1"/>
    <xf numFmtId="2" fontId="7" fillId="0" borderId="32" xfId="0" applyNumberFormat="1" applyFont="1" applyFill="1" applyBorder="1" applyAlignment="1">
      <alignment horizontal="center"/>
    </xf>
    <xf numFmtId="1" fontId="0" fillId="5" borderId="17" xfId="0" applyNumberFormat="1" applyFill="1" applyBorder="1" applyAlignment="1">
      <alignment horizontal="center"/>
    </xf>
    <xf numFmtId="1" fontId="0" fillId="5" borderId="19" xfId="0" applyNumberForma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2" fontId="10" fillId="0" borderId="30" xfId="0" applyNumberFormat="1" applyFont="1" applyFill="1" applyBorder="1" applyAlignment="1">
      <alignment horizontal="center"/>
    </xf>
    <xf numFmtId="2" fontId="10" fillId="0" borderId="34" xfId="0" applyNumberFormat="1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0" fillId="5" borderId="38" xfId="0" applyFill="1" applyBorder="1" applyAlignment="1"/>
    <xf numFmtId="0" fontId="11" fillId="6" borderId="37" xfId="0" applyFont="1" applyFill="1" applyBorder="1" applyAlignment="1">
      <alignment horizontal="center"/>
    </xf>
    <xf numFmtId="2" fontId="13" fillId="0" borderId="0" xfId="0" applyNumberFormat="1" applyFont="1" applyAlignment="1">
      <alignment horizontal="right"/>
    </xf>
    <xf numFmtId="2" fontId="13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2" fontId="14" fillId="0" borderId="0" xfId="0" applyNumberFormat="1" applyFont="1" applyAlignment="1">
      <alignment horizontal="center"/>
    </xf>
    <xf numFmtId="2" fontId="13" fillId="0" borderId="29" xfId="0" applyNumberFormat="1" applyFont="1" applyBorder="1" applyAlignment="1">
      <alignment horizontal="right"/>
    </xf>
    <xf numFmtId="2" fontId="13" fillId="0" borderId="34" xfId="0" applyNumberFormat="1" applyFont="1" applyBorder="1" applyAlignment="1">
      <alignment horizontal="center"/>
    </xf>
    <xf numFmtId="2" fontId="14" fillId="0" borderId="0" xfId="0" applyNumberFormat="1" applyFont="1"/>
    <xf numFmtId="2" fontId="13" fillId="0" borderId="0" xfId="0" applyNumberFormat="1" applyFont="1"/>
    <xf numFmtId="2" fontId="13" fillId="0" borderId="26" xfId="0" applyNumberFormat="1" applyFont="1" applyBorder="1"/>
    <xf numFmtId="2" fontId="13" fillId="0" borderId="33" xfId="0" applyNumberFormat="1" applyFont="1" applyBorder="1"/>
    <xf numFmtId="2" fontId="13" fillId="0" borderId="28" xfId="0" applyNumberFormat="1" applyFont="1" applyBorder="1"/>
    <xf numFmtId="2" fontId="13" fillId="0" borderId="35" xfId="0" applyNumberFormat="1" applyFont="1" applyBorder="1"/>
    <xf numFmtId="0" fontId="0" fillId="5" borderId="39" xfId="0" applyFill="1" applyBorder="1"/>
    <xf numFmtId="0" fontId="0" fillId="5" borderId="40" xfId="0" applyFill="1" applyBorder="1"/>
    <xf numFmtId="1" fontId="0" fillId="5" borderId="40" xfId="0" applyNumberFormat="1" applyFill="1" applyBorder="1"/>
    <xf numFmtId="0" fontId="0" fillId="5" borderId="41" xfId="0" applyFill="1" applyBorder="1"/>
    <xf numFmtId="0" fontId="0" fillId="5" borderId="42" xfId="0" applyFill="1" applyBorder="1"/>
    <xf numFmtId="0" fontId="0" fillId="5" borderId="43" xfId="0" applyFill="1" applyBorder="1"/>
    <xf numFmtId="0" fontId="0" fillId="5" borderId="0" xfId="0" applyFill="1" applyBorder="1"/>
    <xf numFmtId="1" fontId="0" fillId="5" borderId="0" xfId="0" applyNumberFormat="1" applyFill="1" applyBorder="1"/>
    <xf numFmtId="0" fontId="0" fillId="5" borderId="44" xfId="0" applyFill="1" applyBorder="1"/>
    <xf numFmtId="0" fontId="0" fillId="5" borderId="45" xfId="0" applyFill="1" applyBorder="1"/>
    <xf numFmtId="1" fontId="0" fillId="5" borderId="45" xfId="0" applyNumberFormat="1" applyFill="1" applyBorder="1"/>
    <xf numFmtId="0" fontId="0" fillId="5" borderId="46" xfId="0" applyFill="1" applyBorder="1"/>
    <xf numFmtId="0" fontId="12" fillId="5" borderId="36" xfId="0" applyFont="1" applyFill="1" applyBorder="1" applyAlignment="1">
      <alignment horizontal="center" vertical="center"/>
    </xf>
    <xf numFmtId="0" fontId="12" fillId="5" borderId="37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wrapText="1"/>
    </xf>
    <xf numFmtId="0" fontId="0" fillId="5" borderId="33" xfId="0" applyFill="1" applyBorder="1" applyAlignment="1">
      <alignment horizontal="center" wrapText="1"/>
    </xf>
    <xf numFmtId="0" fontId="0" fillId="5" borderId="27" xfId="0" applyFill="1" applyBorder="1" applyAlignment="1">
      <alignment horizontal="center" wrapText="1"/>
    </xf>
    <xf numFmtId="0" fontId="0" fillId="5" borderId="35" xfId="0" applyFill="1" applyBorder="1" applyAlignment="1">
      <alignment horizontal="center" wrapText="1"/>
    </xf>
    <xf numFmtId="0" fontId="9" fillId="5" borderId="31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9" fillId="5" borderId="34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9" fillId="0" borderId="25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309030654515338E-2"/>
          <c:y val="3.5326086956521743E-2"/>
          <c:w val="0.84755592377796185"/>
          <c:h val="0.82472826086956541"/>
        </c:manualLayout>
      </c:layout>
      <c:lineChart>
        <c:grouping val="standard"/>
        <c:varyColors val="0"/>
        <c:ser>
          <c:idx val="0"/>
          <c:order val="0"/>
          <c:tx>
            <c:strRef>
              <c:f>Calculos!$X$15</c:f>
              <c:strCache>
                <c:ptCount val="1"/>
                <c:pt idx="0">
                  <c:v>R21Colineal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multiLvlStrRef>
              <c:f>Calculos!$B$16:$C$56</c:f>
              <c:multiLvlStrCache>
                <c:ptCount val="41"/>
                <c:lvl>
                  <c:pt idx="0">
                    <c:v>0,001</c:v>
                  </c:pt>
                  <c:pt idx="1">
                    <c:v>0,050</c:v>
                  </c:pt>
                  <c:pt idx="2">
                    <c:v>0,100</c:v>
                  </c:pt>
                  <c:pt idx="3">
                    <c:v>0,150</c:v>
                  </c:pt>
                  <c:pt idx="4">
                    <c:v>0,200</c:v>
                  </c:pt>
                  <c:pt idx="5">
                    <c:v>0,250</c:v>
                  </c:pt>
                  <c:pt idx="6">
                    <c:v>0,300</c:v>
                  </c:pt>
                  <c:pt idx="7">
                    <c:v>0,350</c:v>
                  </c:pt>
                  <c:pt idx="8">
                    <c:v>0,400</c:v>
                  </c:pt>
                  <c:pt idx="9">
                    <c:v>0,450</c:v>
                  </c:pt>
                  <c:pt idx="10">
                    <c:v>0,500</c:v>
                  </c:pt>
                  <c:pt idx="11">
                    <c:v>0,550</c:v>
                  </c:pt>
                  <c:pt idx="12">
                    <c:v>0,600</c:v>
                  </c:pt>
                  <c:pt idx="13">
                    <c:v>0,650</c:v>
                  </c:pt>
                  <c:pt idx="14">
                    <c:v>0,700</c:v>
                  </c:pt>
                  <c:pt idx="15">
                    <c:v>0,750</c:v>
                  </c:pt>
                  <c:pt idx="16">
                    <c:v>0,800</c:v>
                  </c:pt>
                  <c:pt idx="17">
                    <c:v>0,850</c:v>
                  </c:pt>
                  <c:pt idx="18">
                    <c:v>0,900</c:v>
                  </c:pt>
                  <c:pt idx="19">
                    <c:v>0,950</c:v>
                  </c:pt>
                  <c:pt idx="20">
                    <c:v>1,000</c:v>
                  </c:pt>
                  <c:pt idx="21">
                    <c:v>1,050</c:v>
                  </c:pt>
                  <c:pt idx="22">
                    <c:v>1,100</c:v>
                  </c:pt>
                  <c:pt idx="23">
                    <c:v>1,150</c:v>
                  </c:pt>
                  <c:pt idx="24">
                    <c:v>1,200</c:v>
                  </c:pt>
                  <c:pt idx="25">
                    <c:v>1,250</c:v>
                  </c:pt>
                  <c:pt idx="26">
                    <c:v>1,300</c:v>
                  </c:pt>
                  <c:pt idx="27">
                    <c:v>1,350</c:v>
                  </c:pt>
                  <c:pt idx="28">
                    <c:v>1,400</c:v>
                  </c:pt>
                  <c:pt idx="29">
                    <c:v>1,450</c:v>
                  </c:pt>
                  <c:pt idx="30">
                    <c:v>1,500</c:v>
                  </c:pt>
                  <c:pt idx="31">
                    <c:v>1,550</c:v>
                  </c:pt>
                  <c:pt idx="32">
                    <c:v>1,600</c:v>
                  </c:pt>
                  <c:pt idx="33">
                    <c:v>1,650</c:v>
                  </c:pt>
                  <c:pt idx="34">
                    <c:v>1,700</c:v>
                  </c:pt>
                  <c:pt idx="35">
                    <c:v>1,750</c:v>
                  </c:pt>
                  <c:pt idx="36">
                    <c:v>1,800</c:v>
                  </c:pt>
                  <c:pt idx="37">
                    <c:v>1,850</c:v>
                  </c:pt>
                  <c:pt idx="38">
                    <c:v>1,900</c:v>
                  </c:pt>
                  <c:pt idx="39">
                    <c:v>1,950</c:v>
                  </c:pt>
                  <c:pt idx="40">
                    <c:v>2,000</c:v>
                  </c:pt>
                </c:lvl>
                <c:lvl>
                  <c:pt idx="0">
                    <c:v>distancia</c:v>
                  </c:pt>
                </c:lvl>
              </c:multiLvlStrCache>
            </c:multiLvlStrRef>
          </c:cat>
          <c:val>
            <c:numRef>
              <c:f>Calculos!$X$16:$X$56</c:f>
              <c:numCache>
                <c:formatCode>0.00</c:formatCode>
                <c:ptCount val="41"/>
                <c:pt idx="0">
                  <c:v>26.287642155579622</c:v>
                </c:pt>
                <c:pt idx="1">
                  <c:v>20.28599891060319</c:v>
                </c:pt>
                <c:pt idx="2">
                  <c:v>14.674255610074102</c:v>
                </c:pt>
                <c:pt idx="3">
                  <c:v>9.709351950289399</c:v>
                </c:pt>
                <c:pt idx="4">
                  <c:v>5.4828345186439815</c:v>
                </c:pt>
                <c:pt idx="5">
                  <c:v>2.0456745020804554</c:v>
                </c:pt>
                <c:pt idx="6">
                  <c:v>-0.59121056899962365</c:v>
                </c:pt>
                <c:pt idx="7">
                  <c:v>-2.4542646624472297</c:v>
                </c:pt>
                <c:pt idx="8">
                  <c:v>-3.6027044804306563</c:v>
                </c:pt>
                <c:pt idx="9">
                  <c:v>-4.1224140804533533</c:v>
                </c:pt>
                <c:pt idx="10">
                  <c:v>-4.1187799540098515</c:v>
                </c:pt>
                <c:pt idx="11">
                  <c:v>-3.7089674700980457</c:v>
                </c:pt>
                <c:pt idx="12">
                  <c:v>-3.0141482990683919</c:v>
                </c:pt>
                <c:pt idx="13">
                  <c:v>-2.1521631812009172</c:v>
                </c:pt>
                <c:pt idx="14">
                  <c:v>-1.2310473922915182</c:v>
                </c:pt>
                <c:pt idx="15">
                  <c:v>-0.34376438014816685</c:v>
                </c:pt>
                <c:pt idx="16">
                  <c:v>0.43560900502076527</c:v>
                </c:pt>
                <c:pt idx="17">
                  <c:v>1.0541146144110038</c:v>
                </c:pt>
                <c:pt idx="18">
                  <c:v>1.4805439662165496</c:v>
                </c:pt>
                <c:pt idx="19">
                  <c:v>1.7045687799330442</c:v>
                </c:pt>
                <c:pt idx="20">
                  <c:v>1.7345498180145211</c:v>
                </c:pt>
                <c:pt idx="21">
                  <c:v>1.594301217329037</c:v>
                </c:pt>
                <c:pt idx="22">
                  <c:v>1.3191197769193401</c:v>
                </c:pt>
                <c:pt idx="23">
                  <c:v>0.95144593254035914</c:v>
                </c:pt>
                <c:pt idx="24">
                  <c:v>0.53648535426524857</c:v>
                </c:pt>
                <c:pt idx="25">
                  <c:v>0.11810662217004053</c:v>
                </c:pt>
                <c:pt idx="26">
                  <c:v>-0.26471289943828724</c:v>
                </c:pt>
                <c:pt idx="27">
                  <c:v>-0.58052234018397852</c:v>
                </c:pt>
                <c:pt idx="28">
                  <c:v>-0.80747935417616057</c:v>
                </c:pt>
                <c:pt idx="29">
                  <c:v>-0.93415308946164788</c:v>
                </c:pt>
                <c:pt idx="30">
                  <c:v>-0.95845550843050387</c:v>
                </c:pt>
                <c:pt idx="31">
                  <c:v>-0.88933167777847533</c:v>
                </c:pt>
                <c:pt idx="32">
                  <c:v>-0.74528483574668658</c:v>
                </c:pt>
                <c:pt idx="33">
                  <c:v>-0.53327666338965696</c:v>
                </c:pt>
                <c:pt idx="34">
                  <c:v>-0.29756091726892764</c:v>
                </c:pt>
                <c:pt idx="35">
                  <c:v>-6.7591979888532022E-2</c:v>
                </c:pt>
                <c:pt idx="36">
                  <c:v>0.19802492575780795</c:v>
                </c:pt>
                <c:pt idx="37">
                  <c:v>0.39153197127137984</c:v>
                </c:pt>
                <c:pt idx="38">
                  <c:v>0.43300754673511688</c:v>
                </c:pt>
                <c:pt idx="39">
                  <c:v>0.51059171510833734</c:v>
                </c:pt>
                <c:pt idx="40">
                  <c:v>0.14285367426274254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D5-4018-BCE1-758B298900FF}"/>
            </c:ext>
          </c:extLst>
        </c:ser>
        <c:ser>
          <c:idx val="1"/>
          <c:order val="1"/>
          <c:tx>
            <c:strRef>
              <c:f>Calculos!$Y$15</c:f>
              <c:strCache>
                <c:ptCount val="1"/>
                <c:pt idx="0">
                  <c:v>X21Colineal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multiLvlStrRef>
              <c:f>Calculos!$B$16:$C$56</c:f>
              <c:multiLvlStrCache>
                <c:ptCount val="41"/>
                <c:lvl>
                  <c:pt idx="0">
                    <c:v>0,001</c:v>
                  </c:pt>
                  <c:pt idx="1">
                    <c:v>0,050</c:v>
                  </c:pt>
                  <c:pt idx="2">
                    <c:v>0,100</c:v>
                  </c:pt>
                  <c:pt idx="3">
                    <c:v>0,150</c:v>
                  </c:pt>
                  <c:pt idx="4">
                    <c:v>0,200</c:v>
                  </c:pt>
                  <c:pt idx="5">
                    <c:v>0,250</c:v>
                  </c:pt>
                  <c:pt idx="6">
                    <c:v>0,300</c:v>
                  </c:pt>
                  <c:pt idx="7">
                    <c:v>0,350</c:v>
                  </c:pt>
                  <c:pt idx="8">
                    <c:v>0,400</c:v>
                  </c:pt>
                  <c:pt idx="9">
                    <c:v>0,450</c:v>
                  </c:pt>
                  <c:pt idx="10">
                    <c:v>0,500</c:v>
                  </c:pt>
                  <c:pt idx="11">
                    <c:v>0,550</c:v>
                  </c:pt>
                  <c:pt idx="12">
                    <c:v>0,600</c:v>
                  </c:pt>
                  <c:pt idx="13">
                    <c:v>0,650</c:v>
                  </c:pt>
                  <c:pt idx="14">
                    <c:v>0,700</c:v>
                  </c:pt>
                  <c:pt idx="15">
                    <c:v>0,750</c:v>
                  </c:pt>
                  <c:pt idx="16">
                    <c:v>0,800</c:v>
                  </c:pt>
                  <c:pt idx="17">
                    <c:v>0,850</c:v>
                  </c:pt>
                  <c:pt idx="18">
                    <c:v>0,900</c:v>
                  </c:pt>
                  <c:pt idx="19">
                    <c:v>0,950</c:v>
                  </c:pt>
                  <c:pt idx="20">
                    <c:v>1,000</c:v>
                  </c:pt>
                  <c:pt idx="21">
                    <c:v>1,050</c:v>
                  </c:pt>
                  <c:pt idx="22">
                    <c:v>1,100</c:v>
                  </c:pt>
                  <c:pt idx="23">
                    <c:v>1,150</c:v>
                  </c:pt>
                  <c:pt idx="24">
                    <c:v>1,200</c:v>
                  </c:pt>
                  <c:pt idx="25">
                    <c:v>1,250</c:v>
                  </c:pt>
                  <c:pt idx="26">
                    <c:v>1,300</c:v>
                  </c:pt>
                  <c:pt idx="27">
                    <c:v>1,350</c:v>
                  </c:pt>
                  <c:pt idx="28">
                    <c:v>1,400</c:v>
                  </c:pt>
                  <c:pt idx="29">
                    <c:v>1,450</c:v>
                  </c:pt>
                  <c:pt idx="30">
                    <c:v>1,500</c:v>
                  </c:pt>
                  <c:pt idx="31">
                    <c:v>1,550</c:v>
                  </c:pt>
                  <c:pt idx="32">
                    <c:v>1,600</c:v>
                  </c:pt>
                  <c:pt idx="33">
                    <c:v>1,650</c:v>
                  </c:pt>
                  <c:pt idx="34">
                    <c:v>1,700</c:v>
                  </c:pt>
                  <c:pt idx="35">
                    <c:v>1,750</c:v>
                  </c:pt>
                  <c:pt idx="36">
                    <c:v>1,800</c:v>
                  </c:pt>
                  <c:pt idx="37">
                    <c:v>1,850</c:v>
                  </c:pt>
                  <c:pt idx="38">
                    <c:v>1,900</c:v>
                  </c:pt>
                  <c:pt idx="39">
                    <c:v>1,950</c:v>
                  </c:pt>
                  <c:pt idx="40">
                    <c:v>2,000</c:v>
                  </c:pt>
                </c:lvl>
                <c:lvl>
                  <c:pt idx="0">
                    <c:v>distancia</c:v>
                  </c:pt>
                </c:lvl>
              </c:multiLvlStrCache>
            </c:multiLvlStrRef>
          </c:cat>
          <c:val>
            <c:numRef>
              <c:f>Calculos!$Y$16:$Y$56</c:f>
              <c:numCache>
                <c:formatCode>0.00</c:formatCode>
                <c:ptCount val="41"/>
                <c:pt idx="0">
                  <c:v>19.098155031926343</c:v>
                </c:pt>
                <c:pt idx="1">
                  <c:v>2.5285332012108963</c:v>
                </c:pt>
                <c:pt idx="2">
                  <c:v>-4.0143376764543381</c:v>
                </c:pt>
                <c:pt idx="3">
                  <c:v>-7.0748628670920226</c:v>
                </c:pt>
                <c:pt idx="4">
                  <c:v>-8.1516048938327952</c:v>
                </c:pt>
                <c:pt idx="5">
                  <c:v>-7.9709692891298198</c:v>
                </c:pt>
                <c:pt idx="6">
                  <c:v>-6.9937840160042191</c:v>
                </c:pt>
                <c:pt idx="7">
                  <c:v>-5.5534550103942921</c:v>
                </c:pt>
                <c:pt idx="8">
                  <c:v>-3.9050967372871233</c:v>
                </c:pt>
                <c:pt idx="9">
                  <c:v>-2.2454675077184825</c:v>
                </c:pt>
                <c:pt idx="10">
                  <c:v>-0.7220537015369255</c:v>
                </c:pt>
                <c:pt idx="11">
                  <c:v>0.56180901284649021</c:v>
                </c:pt>
                <c:pt idx="12">
                  <c:v>1.5428759566712458</c:v>
                </c:pt>
                <c:pt idx="13">
                  <c:v>2.1937407386517238</c:v>
                </c:pt>
                <c:pt idx="14">
                  <c:v>2.5179161117922506</c:v>
                </c:pt>
                <c:pt idx="15">
                  <c:v>2.5441872808310997</c:v>
                </c:pt>
                <c:pt idx="16">
                  <c:v>2.3204058293456509</c:v>
                </c:pt>
                <c:pt idx="17">
                  <c:v>1.9070157206766452</c:v>
                </c:pt>
                <c:pt idx="18">
                  <c:v>1.3706605011450073</c:v>
                </c:pt>
                <c:pt idx="19">
                  <c:v>0.7782241560430192</c:v>
                </c:pt>
                <c:pt idx="20">
                  <c:v>0.19163116744613085</c:v>
                </c:pt>
                <c:pt idx="21">
                  <c:v>-0.33636468330046632</c:v>
                </c:pt>
                <c:pt idx="22">
                  <c:v>-0.7651726389117357</c:v>
                </c:pt>
                <c:pt idx="23">
                  <c:v>-1.0680952133987716</c:v>
                </c:pt>
                <c:pt idx="24">
                  <c:v>-1.2327782835750771</c:v>
                </c:pt>
                <c:pt idx="25">
                  <c:v>-1.2605753010089524</c:v>
                </c:pt>
                <c:pt idx="26">
                  <c:v>-1.1647505603836013</c:v>
                </c:pt>
                <c:pt idx="27">
                  <c:v>-0.96804762510976794</c:v>
                </c:pt>
                <c:pt idx="28">
                  <c:v>-0.69978182993897609</c:v>
                </c:pt>
                <c:pt idx="29">
                  <c:v>-0.39239542141253558</c:v>
                </c:pt>
                <c:pt idx="30">
                  <c:v>-7.7263456063846811E-2</c:v>
                </c:pt>
                <c:pt idx="31">
                  <c:v>0.21487235889543349</c:v>
                </c:pt>
                <c:pt idx="32">
                  <c:v>0.45545265484856767</c:v>
                </c:pt>
                <c:pt idx="33">
                  <c:v>0.63331791564272955</c:v>
                </c:pt>
                <c:pt idx="34">
                  <c:v>0.73605141045367073</c:v>
                </c:pt>
                <c:pt idx="35">
                  <c:v>0.76950578880314735</c:v>
                </c:pt>
                <c:pt idx="36">
                  <c:v>0.72907310241511691</c:v>
                </c:pt>
                <c:pt idx="37">
                  <c:v>0.66205046638133858</c:v>
                </c:pt>
                <c:pt idx="38">
                  <c:v>0.55253294330544489</c:v>
                </c:pt>
                <c:pt idx="39">
                  <c:v>0.34239371902780047</c:v>
                </c:pt>
                <c:pt idx="40">
                  <c:v>-0.15414577621471848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D5-4018-BCE1-758B29890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398656"/>
        <c:axId val="193406464"/>
      </c:lineChart>
      <c:catAx>
        <c:axId val="193398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406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40646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398656"/>
        <c:crosses val="autoZero"/>
        <c:crossBetween val="between"/>
        <c:majorUnit val="10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50538525269252"/>
          <c:y val="0.15489130434782614"/>
          <c:w val="0.12427506213753105"/>
          <c:h val="6.92934782608695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968516984258484E-2"/>
          <c:y val="2.9891304347826088E-2"/>
          <c:w val="0.87489643744821888"/>
          <c:h val="0.83016304347826086"/>
        </c:manualLayout>
      </c:layout>
      <c:lineChart>
        <c:grouping val="standard"/>
        <c:varyColors val="0"/>
        <c:ser>
          <c:idx val="0"/>
          <c:order val="0"/>
          <c:tx>
            <c:strRef>
              <c:f>Calculos!$X$61</c:f>
              <c:strCache>
                <c:ptCount val="1"/>
                <c:pt idx="0">
                  <c:v>R21 Lateral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multiLvlStrRef>
              <c:f>Calculos!$V$62:$W$102</c:f>
              <c:multiLvlStrCache>
                <c:ptCount val="41"/>
                <c:lvl>
                  <c:pt idx="0">
                    <c:v>0,001</c:v>
                  </c:pt>
                  <c:pt idx="1">
                    <c:v>0,050</c:v>
                  </c:pt>
                  <c:pt idx="2">
                    <c:v>0,100</c:v>
                  </c:pt>
                  <c:pt idx="3">
                    <c:v>0,150</c:v>
                  </c:pt>
                  <c:pt idx="4">
                    <c:v>0,200</c:v>
                  </c:pt>
                  <c:pt idx="5">
                    <c:v>0,250</c:v>
                  </c:pt>
                  <c:pt idx="6">
                    <c:v>0,300</c:v>
                  </c:pt>
                  <c:pt idx="7">
                    <c:v>0,350</c:v>
                  </c:pt>
                  <c:pt idx="8">
                    <c:v>0,400</c:v>
                  </c:pt>
                  <c:pt idx="9">
                    <c:v>0,450</c:v>
                  </c:pt>
                  <c:pt idx="10">
                    <c:v>0,500</c:v>
                  </c:pt>
                  <c:pt idx="11">
                    <c:v>0,550</c:v>
                  </c:pt>
                  <c:pt idx="12">
                    <c:v>0,600</c:v>
                  </c:pt>
                  <c:pt idx="13">
                    <c:v>0,650</c:v>
                  </c:pt>
                  <c:pt idx="14">
                    <c:v>0,700</c:v>
                  </c:pt>
                  <c:pt idx="15">
                    <c:v>0,750</c:v>
                  </c:pt>
                  <c:pt idx="16">
                    <c:v>0,800</c:v>
                  </c:pt>
                  <c:pt idx="17">
                    <c:v>0,850</c:v>
                  </c:pt>
                  <c:pt idx="18">
                    <c:v>0,900</c:v>
                  </c:pt>
                  <c:pt idx="19">
                    <c:v>0,950</c:v>
                  </c:pt>
                  <c:pt idx="20">
                    <c:v>1,000</c:v>
                  </c:pt>
                  <c:pt idx="21">
                    <c:v>1,050</c:v>
                  </c:pt>
                  <c:pt idx="22">
                    <c:v>1,100</c:v>
                  </c:pt>
                  <c:pt idx="23">
                    <c:v>1,150</c:v>
                  </c:pt>
                  <c:pt idx="24">
                    <c:v>1,200</c:v>
                  </c:pt>
                  <c:pt idx="25">
                    <c:v>1,250</c:v>
                  </c:pt>
                  <c:pt idx="26">
                    <c:v>1,300</c:v>
                  </c:pt>
                  <c:pt idx="27">
                    <c:v>1,350</c:v>
                  </c:pt>
                  <c:pt idx="28">
                    <c:v>1,400</c:v>
                  </c:pt>
                  <c:pt idx="29">
                    <c:v>1,450</c:v>
                  </c:pt>
                  <c:pt idx="30">
                    <c:v>1,500</c:v>
                  </c:pt>
                  <c:pt idx="31">
                    <c:v>1,550</c:v>
                  </c:pt>
                  <c:pt idx="32">
                    <c:v>1,600</c:v>
                  </c:pt>
                  <c:pt idx="33">
                    <c:v>1,650</c:v>
                  </c:pt>
                  <c:pt idx="34">
                    <c:v>1,700</c:v>
                  </c:pt>
                  <c:pt idx="35">
                    <c:v>1,750</c:v>
                  </c:pt>
                  <c:pt idx="36">
                    <c:v>1,800</c:v>
                  </c:pt>
                  <c:pt idx="37">
                    <c:v>1,850</c:v>
                  </c:pt>
                  <c:pt idx="38">
                    <c:v>1,900</c:v>
                  </c:pt>
                  <c:pt idx="39">
                    <c:v>1,950</c:v>
                  </c:pt>
                  <c:pt idx="40">
                    <c:v>2,000</c:v>
                  </c:pt>
                </c:lvl>
                <c:lvl>
                  <c:pt idx="0">
                    <c:v>Distancia</c:v>
                  </c:pt>
                </c:lvl>
              </c:multiLvlStrCache>
            </c:multiLvlStrRef>
          </c:cat>
          <c:val>
            <c:numRef>
              <c:f>Calculos!$X$62:$X$102</c:f>
              <c:numCache>
                <c:formatCode>0.00</c:formatCode>
                <c:ptCount val="41"/>
                <c:pt idx="0">
                  <c:v>73.129009618587176</c:v>
                </c:pt>
                <c:pt idx="1">
                  <c:v>71.657080256952497</c:v>
                </c:pt>
                <c:pt idx="2">
                  <c:v>67.333614727304635</c:v>
                </c:pt>
                <c:pt idx="3">
                  <c:v>60.434612292823992</c:v>
                </c:pt>
                <c:pt idx="4">
                  <c:v>51.396657810820273</c:v>
                </c:pt>
                <c:pt idx="5">
                  <c:v>40.785719858124047</c:v>
                </c:pt>
                <c:pt idx="6">
                  <c:v>29.256176632912517</c:v>
                </c:pt>
                <c:pt idx="7">
                  <c:v>17.503850498058167</c:v>
                </c:pt>
                <c:pt idx="8">
                  <c:v>6.21668553578602</c:v>
                </c:pt>
                <c:pt idx="9">
                  <c:v>-3.9731461643010411</c:v>
                </c:pt>
                <c:pt idx="10">
                  <c:v>-12.532077220200254</c:v>
                </c:pt>
                <c:pt idx="11">
                  <c:v>-19.059727825249851</c:v>
                </c:pt>
                <c:pt idx="12">
                  <c:v>-23.312744480496708</c:v>
                </c:pt>
                <c:pt idx="13">
                  <c:v>-25.216286675286735</c:v>
                </c:pt>
                <c:pt idx="14">
                  <c:v>-24.862557050281261</c:v>
                </c:pt>
                <c:pt idx="15">
                  <c:v>-22.496807398918925</c:v>
                </c:pt>
                <c:pt idx="16">
                  <c:v>-18.492237500196818</c:v>
                </c:pt>
                <c:pt idx="17">
                  <c:v>-13.316056049172229</c:v>
                </c:pt>
                <c:pt idx="18">
                  <c:v>-7.4896247632705926</c:v>
                </c:pt>
                <c:pt idx="19">
                  <c:v>-1.5460076799397005</c:v>
                </c:pt>
                <c:pt idx="20">
                  <c:v>4.0116309633668461</c:v>
                </c:pt>
                <c:pt idx="21">
                  <c:v>8.7474998863435616</c:v>
                </c:pt>
                <c:pt idx="22">
                  <c:v>12.323672863720457</c:v>
                </c:pt>
                <c:pt idx="23">
                  <c:v>14.521400149519073</c:v>
                </c:pt>
                <c:pt idx="24">
                  <c:v>15.251857085073706</c:v>
                </c:pt>
                <c:pt idx="25">
                  <c:v>14.555858198602891</c:v>
                </c:pt>
                <c:pt idx="26">
                  <c:v>12.592990071074457</c:v>
                </c:pt>
                <c:pt idx="27">
                  <c:v>9.6214776252694136</c:v>
                </c:pt>
                <c:pt idx="28">
                  <c:v>5.9708252225123326</c:v>
                </c:pt>
                <c:pt idx="29">
                  <c:v>2.0098079452978102</c:v>
                </c:pt>
                <c:pt idx="30">
                  <c:v>-1.8873106495228908</c:v>
                </c:pt>
                <c:pt idx="31">
                  <c:v>-5.3734097118550705</c:v>
                </c:pt>
                <c:pt idx="32">
                  <c:v>-8.1572683025698556</c:v>
                </c:pt>
                <c:pt idx="33">
                  <c:v>-10.026153373574855</c:v>
                </c:pt>
                <c:pt idx="34">
                  <c:v>-10.860553992227203</c:v>
                </c:pt>
                <c:pt idx="35">
                  <c:v>-10.640113390725837</c:v>
                </c:pt>
                <c:pt idx="36">
                  <c:v>-9.4406048063422467</c:v>
                </c:pt>
                <c:pt idx="37">
                  <c:v>-7.4225792649490696</c:v>
                </c:pt>
                <c:pt idx="38">
                  <c:v>-4.8130158412900759</c:v>
                </c:pt>
                <c:pt idx="39">
                  <c:v>-1.8818685595259277</c:v>
                </c:pt>
                <c:pt idx="40">
                  <c:v>1.0842162491202778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557-4297-B318-626E550D1AF9}"/>
            </c:ext>
          </c:extLst>
        </c:ser>
        <c:ser>
          <c:idx val="1"/>
          <c:order val="1"/>
          <c:tx>
            <c:strRef>
              <c:f>Calculos!$Y$61</c:f>
              <c:strCache>
                <c:ptCount val="1"/>
                <c:pt idx="0">
                  <c:v>X21 Lateral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multiLvlStrRef>
              <c:f>Calculos!$V$62:$W$102</c:f>
              <c:multiLvlStrCache>
                <c:ptCount val="41"/>
                <c:lvl>
                  <c:pt idx="0">
                    <c:v>0,001</c:v>
                  </c:pt>
                  <c:pt idx="1">
                    <c:v>0,050</c:v>
                  </c:pt>
                  <c:pt idx="2">
                    <c:v>0,100</c:v>
                  </c:pt>
                  <c:pt idx="3">
                    <c:v>0,150</c:v>
                  </c:pt>
                  <c:pt idx="4">
                    <c:v>0,200</c:v>
                  </c:pt>
                  <c:pt idx="5">
                    <c:v>0,250</c:v>
                  </c:pt>
                  <c:pt idx="6">
                    <c:v>0,300</c:v>
                  </c:pt>
                  <c:pt idx="7">
                    <c:v>0,350</c:v>
                  </c:pt>
                  <c:pt idx="8">
                    <c:v>0,400</c:v>
                  </c:pt>
                  <c:pt idx="9">
                    <c:v>0,450</c:v>
                  </c:pt>
                  <c:pt idx="10">
                    <c:v>0,500</c:v>
                  </c:pt>
                  <c:pt idx="11">
                    <c:v>0,550</c:v>
                  </c:pt>
                  <c:pt idx="12">
                    <c:v>0,600</c:v>
                  </c:pt>
                  <c:pt idx="13">
                    <c:v>0,650</c:v>
                  </c:pt>
                  <c:pt idx="14">
                    <c:v>0,700</c:v>
                  </c:pt>
                  <c:pt idx="15">
                    <c:v>0,750</c:v>
                  </c:pt>
                  <c:pt idx="16">
                    <c:v>0,800</c:v>
                  </c:pt>
                  <c:pt idx="17">
                    <c:v>0,850</c:v>
                  </c:pt>
                  <c:pt idx="18">
                    <c:v>0,900</c:v>
                  </c:pt>
                  <c:pt idx="19">
                    <c:v>0,950</c:v>
                  </c:pt>
                  <c:pt idx="20">
                    <c:v>1,000</c:v>
                  </c:pt>
                  <c:pt idx="21">
                    <c:v>1,050</c:v>
                  </c:pt>
                  <c:pt idx="22">
                    <c:v>1,100</c:v>
                  </c:pt>
                  <c:pt idx="23">
                    <c:v>1,150</c:v>
                  </c:pt>
                  <c:pt idx="24">
                    <c:v>1,200</c:v>
                  </c:pt>
                  <c:pt idx="25">
                    <c:v>1,250</c:v>
                  </c:pt>
                  <c:pt idx="26">
                    <c:v>1,300</c:v>
                  </c:pt>
                  <c:pt idx="27">
                    <c:v>1,350</c:v>
                  </c:pt>
                  <c:pt idx="28">
                    <c:v>1,400</c:v>
                  </c:pt>
                  <c:pt idx="29">
                    <c:v>1,450</c:v>
                  </c:pt>
                  <c:pt idx="30">
                    <c:v>1,500</c:v>
                  </c:pt>
                  <c:pt idx="31">
                    <c:v>1,550</c:v>
                  </c:pt>
                  <c:pt idx="32">
                    <c:v>1,600</c:v>
                  </c:pt>
                  <c:pt idx="33">
                    <c:v>1,650</c:v>
                  </c:pt>
                  <c:pt idx="34">
                    <c:v>1,700</c:v>
                  </c:pt>
                  <c:pt idx="35">
                    <c:v>1,750</c:v>
                  </c:pt>
                  <c:pt idx="36">
                    <c:v>1,800</c:v>
                  </c:pt>
                  <c:pt idx="37">
                    <c:v>1,850</c:v>
                  </c:pt>
                  <c:pt idx="38">
                    <c:v>1,900</c:v>
                  </c:pt>
                  <c:pt idx="39">
                    <c:v>1,950</c:v>
                  </c:pt>
                  <c:pt idx="40">
                    <c:v>2,000</c:v>
                  </c:pt>
                </c:lvl>
                <c:lvl>
                  <c:pt idx="0">
                    <c:v>Distancia</c:v>
                  </c:pt>
                </c:lvl>
              </c:multiLvlStrCache>
            </c:multiLvlStrRef>
          </c:cat>
          <c:val>
            <c:numRef>
              <c:f>Calculos!$Y$62:$Y$102</c:f>
              <c:numCache>
                <c:formatCode>0.00</c:formatCode>
                <c:ptCount val="41"/>
                <c:pt idx="0">
                  <c:v>42.16774548784624</c:v>
                </c:pt>
                <c:pt idx="1">
                  <c:v>24.268685491748233</c:v>
                </c:pt>
                <c:pt idx="2">
                  <c:v>7.5377922115408964</c:v>
                </c:pt>
                <c:pt idx="3">
                  <c:v>-7.0964749499792328</c:v>
                </c:pt>
                <c:pt idx="4">
                  <c:v>-19.171821878487556</c:v>
                </c:pt>
                <c:pt idx="5">
                  <c:v>-28.349052104009129</c:v>
                </c:pt>
                <c:pt idx="6">
                  <c:v>-34.438577906140175</c:v>
                </c:pt>
                <c:pt idx="7">
                  <c:v>-37.416687039385707</c:v>
                </c:pt>
                <c:pt idx="8">
                  <c:v>-37.429590132266483</c:v>
                </c:pt>
                <c:pt idx="9">
                  <c:v>-34.784544923473511</c:v>
                </c:pt>
                <c:pt idx="10">
                  <c:v>-29.928640751485371</c:v>
                </c:pt>
                <c:pt idx="11">
                  <c:v>-23.416979963135805</c:v>
                </c:pt>
                <c:pt idx="12">
                  <c:v>-15.872917279304591</c:v>
                </c:pt>
                <c:pt idx="13">
                  <c:v>-7.9436581879924528</c:v>
                </c:pt>
                <c:pt idx="14">
                  <c:v>-0.25484497181596177</c:v>
                </c:pt>
                <c:pt idx="15">
                  <c:v>6.6322320606477732</c:v>
                </c:pt>
                <c:pt idx="16">
                  <c:v>12.257455388760622</c:v>
                </c:pt>
                <c:pt idx="17">
                  <c:v>16.28995378551436</c:v>
                </c:pt>
                <c:pt idx="18">
                  <c:v>18.545427182083337</c:v>
                </c:pt>
                <c:pt idx="19">
                  <c:v>18.991644974991509</c:v>
                </c:pt>
                <c:pt idx="20">
                  <c:v>17.742029335485618</c:v>
                </c:pt>
                <c:pt idx="21">
                  <c:v>15.038207485569961</c:v>
                </c:pt>
                <c:pt idx="22">
                  <c:v>11.223292116638195</c:v>
                </c:pt>
                <c:pt idx="23">
                  <c:v>6.7083566339064404</c:v>
                </c:pt>
                <c:pt idx="24">
                  <c:v>1.9350565862025904</c:v>
                </c:pt>
                <c:pt idx="25">
                  <c:v>-2.6624248422386887</c:v>
                </c:pt>
                <c:pt idx="26">
                  <c:v>-6.6929739005336941</c:v>
                </c:pt>
                <c:pt idx="27">
                  <c:v>-9.8388577162141093</c:v>
                </c:pt>
                <c:pt idx="28">
                  <c:v>-11.878455613083659</c:v>
                </c:pt>
                <c:pt idx="29">
                  <c:v>-12.699827038302809</c:v>
                </c:pt>
                <c:pt idx="30">
                  <c:v>-12.304356703932083</c:v>
                </c:pt>
                <c:pt idx="31">
                  <c:v>-10.800580973667916</c:v>
                </c:pt>
                <c:pt idx="32">
                  <c:v>-8.3891277563510869</c:v>
                </c:pt>
                <c:pt idx="33">
                  <c:v>-5.3404252357156912</c:v>
                </c:pt>
                <c:pt idx="34">
                  <c:v>-1.9673934800138348</c:v>
                </c:pt>
                <c:pt idx="35">
                  <c:v>1.4043162305886403</c:v>
                </c:pt>
                <c:pt idx="36">
                  <c:v>4.4658511070259248</c:v>
                </c:pt>
                <c:pt idx="37">
                  <c:v>6.9518899602486828</c:v>
                </c:pt>
                <c:pt idx="38">
                  <c:v>8.6623507916594313</c:v>
                </c:pt>
                <c:pt idx="39">
                  <c:v>9.47736407597918</c:v>
                </c:pt>
                <c:pt idx="40">
                  <c:v>9.3644556678536635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57-4297-B318-626E550D1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294272"/>
        <c:axId val="192296064"/>
      </c:lineChart>
      <c:catAx>
        <c:axId val="192294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229606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92296064"/>
        <c:scaling>
          <c:orientation val="minMax"/>
          <c:max val="75"/>
          <c:min val="-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2294272"/>
        <c:crosses val="autoZero"/>
        <c:crossBetween val="between"/>
        <c:majorUnit val="2"/>
        <c:minorUnit val="0.23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884838442419234"/>
          <c:y val="0.11820652173913046"/>
          <c:w val="0.12096106048053026"/>
          <c:h val="6.92934782608695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253521126760563E-2"/>
          <c:y val="3.5326086956521743E-2"/>
          <c:w val="0.82187241093620544"/>
          <c:h val="0.82472826086956541"/>
        </c:manualLayout>
      </c:layout>
      <c:lineChart>
        <c:grouping val="standard"/>
        <c:varyColors val="0"/>
        <c:ser>
          <c:idx val="0"/>
          <c:order val="0"/>
          <c:tx>
            <c:strRef>
              <c:f>Calculos!$X$61</c:f>
              <c:strCache>
                <c:ptCount val="1"/>
                <c:pt idx="0">
                  <c:v>R21 Lateral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multiLvlStrRef>
              <c:f>Calculos!$V$62:$W$82</c:f>
              <c:multiLvlStrCache>
                <c:ptCount val="21"/>
                <c:lvl>
                  <c:pt idx="0">
                    <c:v>0,001</c:v>
                  </c:pt>
                  <c:pt idx="1">
                    <c:v>0,050</c:v>
                  </c:pt>
                  <c:pt idx="2">
                    <c:v>0,100</c:v>
                  </c:pt>
                  <c:pt idx="3">
                    <c:v>0,150</c:v>
                  </c:pt>
                  <c:pt idx="4">
                    <c:v>0,200</c:v>
                  </c:pt>
                  <c:pt idx="5">
                    <c:v>0,250</c:v>
                  </c:pt>
                  <c:pt idx="6">
                    <c:v>0,300</c:v>
                  </c:pt>
                  <c:pt idx="7">
                    <c:v>0,350</c:v>
                  </c:pt>
                  <c:pt idx="8">
                    <c:v>0,400</c:v>
                  </c:pt>
                  <c:pt idx="9">
                    <c:v>0,450</c:v>
                  </c:pt>
                  <c:pt idx="10">
                    <c:v>0,500</c:v>
                  </c:pt>
                  <c:pt idx="11">
                    <c:v>0,550</c:v>
                  </c:pt>
                  <c:pt idx="12">
                    <c:v>0,600</c:v>
                  </c:pt>
                  <c:pt idx="13">
                    <c:v>0,650</c:v>
                  </c:pt>
                  <c:pt idx="14">
                    <c:v>0,700</c:v>
                  </c:pt>
                  <c:pt idx="15">
                    <c:v>0,750</c:v>
                  </c:pt>
                  <c:pt idx="16">
                    <c:v>0,800</c:v>
                  </c:pt>
                  <c:pt idx="17">
                    <c:v>0,850</c:v>
                  </c:pt>
                  <c:pt idx="18">
                    <c:v>0,900</c:v>
                  </c:pt>
                  <c:pt idx="19">
                    <c:v>0,950</c:v>
                  </c:pt>
                  <c:pt idx="20">
                    <c:v>1,000</c:v>
                  </c:pt>
                </c:lvl>
                <c:lvl>
                  <c:pt idx="0">
                    <c:v>Distancia</c:v>
                  </c:pt>
                </c:lvl>
              </c:multiLvlStrCache>
            </c:multiLvlStrRef>
          </c:cat>
          <c:val>
            <c:numRef>
              <c:f>Calculos!$X$62:$X$82</c:f>
              <c:numCache>
                <c:formatCode>0.00</c:formatCode>
                <c:ptCount val="21"/>
                <c:pt idx="0">
                  <c:v>73.129009618587176</c:v>
                </c:pt>
                <c:pt idx="1">
                  <c:v>71.657080256952497</c:v>
                </c:pt>
                <c:pt idx="2">
                  <c:v>67.333614727304635</c:v>
                </c:pt>
                <c:pt idx="3">
                  <c:v>60.434612292823992</c:v>
                </c:pt>
                <c:pt idx="4">
                  <c:v>51.396657810820273</c:v>
                </c:pt>
                <c:pt idx="5">
                  <c:v>40.785719858124047</c:v>
                </c:pt>
                <c:pt idx="6">
                  <c:v>29.256176632912517</c:v>
                </c:pt>
                <c:pt idx="7">
                  <c:v>17.503850498058167</c:v>
                </c:pt>
                <c:pt idx="8">
                  <c:v>6.21668553578602</c:v>
                </c:pt>
                <c:pt idx="9">
                  <c:v>-3.9731461643010411</c:v>
                </c:pt>
                <c:pt idx="10">
                  <c:v>-12.532077220200254</c:v>
                </c:pt>
                <c:pt idx="11">
                  <c:v>-19.059727825249851</c:v>
                </c:pt>
                <c:pt idx="12">
                  <c:v>-23.312744480496708</c:v>
                </c:pt>
                <c:pt idx="13">
                  <c:v>-25.216286675286735</c:v>
                </c:pt>
                <c:pt idx="14">
                  <c:v>-24.862557050281261</c:v>
                </c:pt>
                <c:pt idx="15">
                  <c:v>-22.496807398918925</c:v>
                </c:pt>
                <c:pt idx="16">
                  <c:v>-18.492237500196818</c:v>
                </c:pt>
                <c:pt idx="17">
                  <c:v>-13.316056049172229</c:v>
                </c:pt>
                <c:pt idx="18">
                  <c:v>-7.4896247632705926</c:v>
                </c:pt>
                <c:pt idx="19">
                  <c:v>-1.5460076799397005</c:v>
                </c:pt>
                <c:pt idx="20">
                  <c:v>4.0116309633668461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D3E-4F4F-A7A8-39571DB0505F}"/>
            </c:ext>
          </c:extLst>
        </c:ser>
        <c:ser>
          <c:idx val="1"/>
          <c:order val="1"/>
          <c:tx>
            <c:strRef>
              <c:f>Calculos!$Y$61</c:f>
              <c:strCache>
                <c:ptCount val="1"/>
                <c:pt idx="0">
                  <c:v>X21 Lateral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multiLvlStrRef>
              <c:f>Calculos!$V$62:$W$82</c:f>
              <c:multiLvlStrCache>
                <c:ptCount val="21"/>
                <c:lvl>
                  <c:pt idx="0">
                    <c:v>0,001</c:v>
                  </c:pt>
                  <c:pt idx="1">
                    <c:v>0,050</c:v>
                  </c:pt>
                  <c:pt idx="2">
                    <c:v>0,100</c:v>
                  </c:pt>
                  <c:pt idx="3">
                    <c:v>0,150</c:v>
                  </c:pt>
                  <c:pt idx="4">
                    <c:v>0,200</c:v>
                  </c:pt>
                  <c:pt idx="5">
                    <c:v>0,250</c:v>
                  </c:pt>
                  <c:pt idx="6">
                    <c:v>0,300</c:v>
                  </c:pt>
                  <c:pt idx="7">
                    <c:v>0,350</c:v>
                  </c:pt>
                  <c:pt idx="8">
                    <c:v>0,400</c:v>
                  </c:pt>
                  <c:pt idx="9">
                    <c:v>0,450</c:v>
                  </c:pt>
                  <c:pt idx="10">
                    <c:v>0,500</c:v>
                  </c:pt>
                  <c:pt idx="11">
                    <c:v>0,550</c:v>
                  </c:pt>
                  <c:pt idx="12">
                    <c:v>0,600</c:v>
                  </c:pt>
                  <c:pt idx="13">
                    <c:v>0,650</c:v>
                  </c:pt>
                  <c:pt idx="14">
                    <c:v>0,700</c:v>
                  </c:pt>
                  <c:pt idx="15">
                    <c:v>0,750</c:v>
                  </c:pt>
                  <c:pt idx="16">
                    <c:v>0,800</c:v>
                  </c:pt>
                  <c:pt idx="17">
                    <c:v>0,850</c:v>
                  </c:pt>
                  <c:pt idx="18">
                    <c:v>0,900</c:v>
                  </c:pt>
                  <c:pt idx="19">
                    <c:v>0,950</c:v>
                  </c:pt>
                  <c:pt idx="20">
                    <c:v>1,000</c:v>
                  </c:pt>
                </c:lvl>
                <c:lvl>
                  <c:pt idx="0">
                    <c:v>Distancia</c:v>
                  </c:pt>
                </c:lvl>
              </c:multiLvlStrCache>
            </c:multiLvlStrRef>
          </c:cat>
          <c:val>
            <c:numRef>
              <c:f>Calculos!$Y$62:$Y$82</c:f>
              <c:numCache>
                <c:formatCode>0.00</c:formatCode>
                <c:ptCount val="21"/>
                <c:pt idx="0">
                  <c:v>42.16774548784624</c:v>
                </c:pt>
                <c:pt idx="1">
                  <c:v>24.268685491748233</c:v>
                </c:pt>
                <c:pt idx="2">
                  <c:v>7.5377922115408964</c:v>
                </c:pt>
                <c:pt idx="3">
                  <c:v>-7.0964749499792328</c:v>
                </c:pt>
                <c:pt idx="4">
                  <c:v>-19.171821878487556</c:v>
                </c:pt>
                <c:pt idx="5">
                  <c:v>-28.349052104009129</c:v>
                </c:pt>
                <c:pt idx="6">
                  <c:v>-34.438577906140175</c:v>
                </c:pt>
                <c:pt idx="7">
                  <c:v>-37.416687039385707</c:v>
                </c:pt>
                <c:pt idx="8">
                  <c:v>-37.429590132266483</c:v>
                </c:pt>
                <c:pt idx="9">
                  <c:v>-34.784544923473511</c:v>
                </c:pt>
                <c:pt idx="10">
                  <c:v>-29.928640751485371</c:v>
                </c:pt>
                <c:pt idx="11">
                  <c:v>-23.416979963135805</c:v>
                </c:pt>
                <c:pt idx="12">
                  <c:v>-15.872917279304591</c:v>
                </c:pt>
                <c:pt idx="13">
                  <c:v>-7.9436581879924528</c:v>
                </c:pt>
                <c:pt idx="14">
                  <c:v>-0.25484497181596177</c:v>
                </c:pt>
                <c:pt idx="15">
                  <c:v>6.6322320606477732</c:v>
                </c:pt>
                <c:pt idx="16">
                  <c:v>12.257455388760622</c:v>
                </c:pt>
                <c:pt idx="17">
                  <c:v>16.28995378551436</c:v>
                </c:pt>
                <c:pt idx="18">
                  <c:v>18.545427182083337</c:v>
                </c:pt>
                <c:pt idx="19">
                  <c:v>18.991644974991509</c:v>
                </c:pt>
                <c:pt idx="20">
                  <c:v>17.742029335485618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3E-4F4F-A7A8-39571DB05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313984"/>
        <c:axId val="192319872"/>
      </c:lineChart>
      <c:catAx>
        <c:axId val="192313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.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231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319872"/>
        <c:scaling>
          <c:orientation val="minMax"/>
          <c:min val="-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2313984"/>
        <c:crosses val="autoZero"/>
        <c:crossBetween val="between"/>
        <c:min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002485501242762"/>
          <c:y val="6.5217391304347824E-2"/>
          <c:w val="0.12096106048053026"/>
          <c:h val="6.92934782608695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1" workbookViewId="0"/>
  </sheetViews>
  <pageMargins left="0.75" right="0.75" top="1" bottom="1" header="0" footer="0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1" workbookViewId="0"/>
  </sheetViews>
  <pageMargins left="0.75" right="0.75" top="1" bottom="1" header="0" footer="0"/>
  <pageSetup paperSize="9" orientation="landscape" horizontalDpi="4294967293" verticalDpi="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01" workbookViewId="0"/>
  </sheetViews>
  <pageMargins left="0.75" right="0.75" top="1" bottom="1" header="0" footer="0"/>
  <pageSetup paperSize="9" orientation="landscape" horizontalDpi="4294967293" verticalDpi="0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2</xdr:row>
      <xdr:rowOff>7620</xdr:rowOff>
    </xdr:from>
    <xdr:to>
      <xdr:col>7</xdr:col>
      <xdr:colOff>304800</xdr:colOff>
      <xdr:row>9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B8B6DB1-E114-43BC-924B-25AC2F9670EF}"/>
            </a:ext>
          </a:extLst>
        </xdr:cNvPr>
        <xdr:cNvSpPr txBox="1"/>
      </xdr:nvSpPr>
      <xdr:spPr>
        <a:xfrm>
          <a:off x="281940" y="342900"/>
          <a:ext cx="5570220" cy="1165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El programa calcula las impedancias mutuas que afectan</a:t>
          </a:r>
          <a:r>
            <a:rPr lang="es-ES" sz="1100" baseline="0"/>
            <a:t> a las impedancias de entrada de los dos dipolos iguales de tal manera que la impedancia de cada dipolo es el resultado de la suma algebraica de la impedancia mutua y la de entrada de cada dipolo si ésto estuvieran solos.</a:t>
          </a:r>
        </a:p>
        <a:p>
          <a:endParaRPr lang="es-ES" sz="1100" baseline="0"/>
        </a:p>
        <a:p>
          <a:r>
            <a:rPr lang="es-ES" sz="1100" baseline="0"/>
            <a:t>Si los radiadores son monopolos, los resultados son la mitad de los calculados</a:t>
          </a:r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4891" cy="6065822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4356" cy="5613149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4356" cy="5613149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A8442-12D6-4AE9-961C-373A469EDC92}">
  <dimension ref="A1"/>
  <sheetViews>
    <sheetView showGridLines="0" tabSelected="1" workbookViewId="0">
      <selection activeCell="J8" sqref="J8"/>
    </sheetView>
  </sheetViews>
  <sheetFormatPr baseColWidth="10" defaultRowHeight="13.2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7"/>
  <sheetViews>
    <sheetView showGridLines="0" workbookViewId="0">
      <selection activeCell="J17" sqref="J17"/>
    </sheetView>
  </sheetViews>
  <sheetFormatPr baseColWidth="10" defaultRowHeight="13.2" x14ac:dyDescent="0.25"/>
  <cols>
    <col min="2" max="2" width="5.6640625" customWidth="1"/>
    <col min="3" max="3" width="4.44140625" customWidth="1"/>
    <col min="4" max="4" width="25.33203125" customWidth="1"/>
    <col min="5" max="5" width="1.88671875" customWidth="1"/>
    <col min="6" max="6" width="12.77734375" customWidth="1"/>
    <col min="7" max="7" width="14.21875" style="83" customWidth="1"/>
    <col min="8" max="8" width="14.44140625" style="83" customWidth="1"/>
  </cols>
  <sheetData>
    <row r="2" spans="1:9" ht="13.8" thickBot="1" x14ac:dyDescent="0.3"/>
    <row r="3" spans="1:9" ht="14.4" thickTop="1" thickBot="1" x14ac:dyDescent="0.3">
      <c r="A3" s="109"/>
      <c r="B3" s="110"/>
      <c r="C3" s="110"/>
      <c r="D3" s="110"/>
      <c r="E3" s="110"/>
      <c r="F3" s="110"/>
      <c r="G3" s="111"/>
      <c r="H3" s="111"/>
      <c r="I3" s="112"/>
    </row>
    <row r="4" spans="1:9" x14ac:dyDescent="0.25">
      <c r="A4" s="113"/>
      <c r="B4" s="133" t="s">
        <v>40</v>
      </c>
      <c r="C4" s="134"/>
      <c r="D4" s="134"/>
      <c r="E4" s="134"/>
      <c r="F4" s="134"/>
      <c r="G4" s="134"/>
      <c r="H4" s="135"/>
      <c r="I4" s="114"/>
    </row>
    <row r="5" spans="1:9" ht="13.8" thickBot="1" x14ac:dyDescent="0.3">
      <c r="A5" s="113"/>
      <c r="B5" s="136"/>
      <c r="C5" s="137"/>
      <c r="D5" s="137"/>
      <c r="E5" s="137"/>
      <c r="F5" s="137"/>
      <c r="G5" s="137"/>
      <c r="H5" s="138"/>
      <c r="I5" s="114"/>
    </row>
    <row r="6" spans="1:9" x14ac:dyDescent="0.25">
      <c r="A6" s="113"/>
      <c r="B6" s="115"/>
      <c r="C6" s="115"/>
      <c r="D6" s="115"/>
      <c r="E6" s="115"/>
      <c r="F6" s="115"/>
      <c r="G6" s="116"/>
      <c r="H6" s="116"/>
      <c r="I6" s="114"/>
    </row>
    <row r="7" spans="1:9" ht="13.8" thickBot="1" x14ac:dyDescent="0.3">
      <c r="A7" s="113"/>
      <c r="B7" s="115"/>
      <c r="C7" s="115"/>
      <c r="D7" s="115"/>
      <c r="E7" s="115"/>
      <c r="F7" s="115"/>
      <c r="G7" s="116"/>
      <c r="H7" s="116"/>
      <c r="I7" s="114"/>
    </row>
    <row r="8" spans="1:9" ht="13.8" thickBot="1" x14ac:dyDescent="0.3">
      <c r="A8" s="113"/>
      <c r="B8" s="128" t="s">
        <v>33</v>
      </c>
      <c r="C8" s="129"/>
      <c r="D8" s="129"/>
      <c r="E8" s="129"/>
      <c r="F8" s="129"/>
      <c r="G8" s="129"/>
      <c r="H8" s="130"/>
      <c r="I8" s="114"/>
    </row>
    <row r="9" spans="1:9" ht="13.8" thickBot="1" x14ac:dyDescent="0.3">
      <c r="A9" s="113"/>
      <c r="B9" s="85"/>
      <c r="C9" s="85"/>
      <c r="D9" s="85"/>
      <c r="E9" s="85"/>
      <c r="F9" s="85"/>
      <c r="G9" s="85"/>
      <c r="H9" s="85"/>
      <c r="I9" s="114"/>
    </row>
    <row r="10" spans="1:9" ht="13.8" thickBot="1" x14ac:dyDescent="0.3">
      <c r="A10" s="113"/>
      <c r="B10" s="85"/>
      <c r="C10" s="85"/>
      <c r="D10" s="85"/>
      <c r="E10" s="85"/>
      <c r="F10" s="121" t="s">
        <v>42</v>
      </c>
      <c r="G10" s="131" t="s">
        <v>41</v>
      </c>
      <c r="H10" s="132"/>
      <c r="I10" s="114"/>
    </row>
    <row r="11" spans="1:9" ht="13.8" thickBot="1" x14ac:dyDescent="0.3">
      <c r="A11" s="113"/>
      <c r="B11" s="124" t="s">
        <v>43</v>
      </c>
      <c r="C11" s="125"/>
      <c r="D11" s="86" t="s">
        <v>34</v>
      </c>
      <c r="E11" s="95"/>
      <c r="F11" s="122"/>
      <c r="G11" s="88" t="s">
        <v>35</v>
      </c>
      <c r="H11" s="89" t="s">
        <v>36</v>
      </c>
      <c r="I11" s="114"/>
    </row>
    <row r="12" spans="1:9" ht="13.8" thickBot="1" x14ac:dyDescent="0.3">
      <c r="A12" s="113"/>
      <c r="B12" s="126"/>
      <c r="C12" s="127"/>
      <c r="D12" s="94">
        <v>1</v>
      </c>
      <c r="E12" s="96"/>
      <c r="F12" s="123"/>
      <c r="G12" s="87">
        <f>Calculos!X153</f>
        <v>4.0116309633668461</v>
      </c>
      <c r="H12" s="87">
        <f>Calculos!Y153</f>
        <v>17.742029335485618</v>
      </c>
      <c r="I12" s="114"/>
    </row>
    <row r="13" spans="1:9" ht="13.8" thickBot="1" x14ac:dyDescent="0.3">
      <c r="A13" s="113"/>
      <c r="B13" s="115"/>
      <c r="C13" s="115"/>
      <c r="D13" s="115"/>
      <c r="E13" s="115"/>
      <c r="F13" s="115"/>
      <c r="G13" s="116"/>
      <c r="H13" s="116"/>
      <c r="I13" s="114"/>
    </row>
    <row r="14" spans="1:9" ht="13.8" thickBot="1" x14ac:dyDescent="0.3">
      <c r="A14" s="113"/>
      <c r="B14" s="128" t="s">
        <v>37</v>
      </c>
      <c r="C14" s="129"/>
      <c r="D14" s="129"/>
      <c r="E14" s="129"/>
      <c r="F14" s="129"/>
      <c r="G14" s="129"/>
      <c r="H14" s="130"/>
      <c r="I14" s="114"/>
    </row>
    <row r="15" spans="1:9" ht="13.8" thickBot="1" x14ac:dyDescent="0.3">
      <c r="A15" s="113"/>
      <c r="B15" s="85"/>
      <c r="C15" s="85"/>
      <c r="D15" s="85"/>
      <c r="E15" s="85"/>
      <c r="F15" s="85"/>
      <c r="G15" s="90"/>
      <c r="H15" s="91"/>
      <c r="I15" s="114"/>
    </row>
    <row r="16" spans="1:9" ht="13.8" thickBot="1" x14ac:dyDescent="0.3">
      <c r="A16" s="113"/>
      <c r="B16" s="85"/>
      <c r="C16" s="85"/>
      <c r="D16" s="85"/>
      <c r="E16" s="85"/>
      <c r="F16" s="121" t="s">
        <v>42</v>
      </c>
      <c r="G16" s="131" t="s">
        <v>41</v>
      </c>
      <c r="H16" s="132"/>
      <c r="I16" s="114"/>
    </row>
    <row r="17" spans="1:9" ht="13.8" thickBot="1" x14ac:dyDescent="0.3">
      <c r="A17" s="113"/>
      <c r="B17" s="124" t="s">
        <v>43</v>
      </c>
      <c r="C17" s="125"/>
      <c r="D17" s="86" t="s">
        <v>34</v>
      </c>
      <c r="E17" s="96"/>
      <c r="F17" s="122"/>
      <c r="G17" s="88" t="s">
        <v>35</v>
      </c>
      <c r="H17" s="89" t="s">
        <v>36</v>
      </c>
      <c r="I17" s="114"/>
    </row>
    <row r="18" spans="1:9" ht="13.8" thickBot="1" x14ac:dyDescent="0.3">
      <c r="A18" s="113"/>
      <c r="B18" s="126"/>
      <c r="C18" s="127"/>
      <c r="D18" s="84">
        <v>0.5</v>
      </c>
      <c r="E18" s="96"/>
      <c r="F18" s="123"/>
      <c r="G18" s="92">
        <f>Calculos!X154</f>
        <v>-4.0116309633668461</v>
      </c>
      <c r="H18" s="92">
        <f>Calculos!Y154</f>
        <v>-17.742029335485618</v>
      </c>
      <c r="I18" s="114"/>
    </row>
    <row r="19" spans="1:9" ht="13.8" thickBot="1" x14ac:dyDescent="0.3">
      <c r="A19" s="113"/>
      <c r="B19" s="115"/>
      <c r="C19" s="115"/>
      <c r="D19" s="115"/>
      <c r="E19" s="115"/>
      <c r="F19" s="115"/>
      <c r="G19" s="116"/>
      <c r="H19" s="116"/>
      <c r="I19" s="114"/>
    </row>
    <row r="20" spans="1:9" ht="13.8" thickBot="1" x14ac:dyDescent="0.3">
      <c r="A20" s="113"/>
      <c r="B20" s="128" t="s">
        <v>38</v>
      </c>
      <c r="C20" s="129"/>
      <c r="D20" s="129"/>
      <c r="E20" s="129"/>
      <c r="F20" s="129"/>
      <c r="G20" s="129"/>
      <c r="H20" s="130"/>
      <c r="I20" s="114"/>
    </row>
    <row r="21" spans="1:9" ht="13.8" thickBot="1" x14ac:dyDescent="0.3">
      <c r="A21" s="113"/>
      <c r="B21" s="115"/>
      <c r="C21" s="115"/>
      <c r="D21" s="85"/>
      <c r="E21" s="85"/>
      <c r="F21" s="85"/>
      <c r="G21" s="85"/>
      <c r="H21" s="85"/>
      <c r="I21" s="114"/>
    </row>
    <row r="22" spans="1:9" ht="13.8" thickBot="1" x14ac:dyDescent="0.3">
      <c r="A22" s="113"/>
      <c r="B22" s="115"/>
      <c r="C22" s="115"/>
      <c r="D22" s="85"/>
      <c r="E22" s="85"/>
      <c r="F22" s="121" t="s">
        <v>42</v>
      </c>
      <c r="G22" s="131" t="s">
        <v>41</v>
      </c>
      <c r="H22" s="132"/>
      <c r="I22" s="114"/>
    </row>
    <row r="23" spans="1:9" ht="13.8" thickBot="1" x14ac:dyDescent="0.3">
      <c r="A23" s="113"/>
      <c r="B23" s="124" t="s">
        <v>43</v>
      </c>
      <c r="C23" s="125"/>
      <c r="D23" s="86" t="s">
        <v>39</v>
      </c>
      <c r="E23" s="96"/>
      <c r="F23" s="122"/>
      <c r="G23" s="88" t="s">
        <v>35</v>
      </c>
      <c r="H23" s="89" t="s">
        <v>36</v>
      </c>
      <c r="I23" s="114"/>
    </row>
    <row r="24" spans="1:9" ht="13.8" thickBot="1" x14ac:dyDescent="0.3">
      <c r="A24" s="113"/>
      <c r="B24" s="126"/>
      <c r="C24" s="127"/>
      <c r="D24" s="84">
        <v>0.25</v>
      </c>
      <c r="E24" s="96"/>
      <c r="F24" s="123"/>
      <c r="G24" s="93">
        <f>Calculos!X57</f>
        <v>2.0456745020804554</v>
      </c>
      <c r="H24" s="93">
        <f>Calculos!Y57</f>
        <v>-7.9709692891298198</v>
      </c>
      <c r="I24" s="114"/>
    </row>
    <row r="25" spans="1:9" x14ac:dyDescent="0.25">
      <c r="A25" s="113"/>
      <c r="B25" s="115"/>
      <c r="C25" s="115"/>
      <c r="D25" s="115"/>
      <c r="E25" s="115"/>
      <c r="F25" s="115"/>
      <c r="G25" s="116"/>
      <c r="H25" s="116"/>
      <c r="I25" s="114"/>
    </row>
    <row r="26" spans="1:9" ht="13.8" thickBot="1" x14ac:dyDescent="0.3">
      <c r="A26" s="117"/>
      <c r="B26" s="118"/>
      <c r="C26" s="118"/>
      <c r="D26" s="118"/>
      <c r="E26" s="118"/>
      <c r="F26" s="118"/>
      <c r="G26" s="119"/>
      <c r="H26" s="119"/>
      <c r="I26" s="120"/>
    </row>
    <row r="27" spans="1:9" ht="13.8" thickTop="1" x14ac:dyDescent="0.25"/>
  </sheetData>
  <mergeCells count="13">
    <mergeCell ref="B4:H5"/>
    <mergeCell ref="B8:H8"/>
    <mergeCell ref="B14:H14"/>
    <mergeCell ref="G10:H10"/>
    <mergeCell ref="G16:H16"/>
    <mergeCell ref="F10:F12"/>
    <mergeCell ref="B11:C12"/>
    <mergeCell ref="F16:F18"/>
    <mergeCell ref="F22:F24"/>
    <mergeCell ref="B17:C18"/>
    <mergeCell ref="B23:C24"/>
    <mergeCell ref="B20:H20"/>
    <mergeCell ref="G22:H22"/>
  </mergeCells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AS520"/>
  <sheetViews>
    <sheetView zoomScaleNormal="100" zoomScaleSheetLayoutView="100" workbookViewId="0">
      <selection activeCell="AB17" sqref="AB17"/>
    </sheetView>
  </sheetViews>
  <sheetFormatPr baseColWidth="10" defaultColWidth="8.77734375" defaultRowHeight="10.050000000000001" customHeight="1" x14ac:dyDescent="0.2"/>
  <cols>
    <col min="1" max="1" width="4.88671875" style="2" customWidth="1"/>
    <col min="2" max="2" width="8.77734375" style="1" customWidth="1"/>
    <col min="3" max="3" width="8.77734375" style="31" customWidth="1"/>
    <col min="4" max="4" width="8.77734375" style="25" customWidth="1"/>
    <col min="5" max="5" width="8.88671875" style="26" customWidth="1"/>
    <col min="6" max="6" width="8.77734375" style="25" customWidth="1"/>
    <col min="7" max="7" width="8.77734375" style="1" customWidth="1"/>
    <col min="8" max="8" width="8.77734375" style="18" customWidth="1"/>
    <col min="9" max="9" width="11.6640625" style="22" customWidth="1"/>
    <col min="10" max="11" width="8.77734375" style="22" customWidth="1"/>
    <col min="12" max="12" width="8.77734375" style="3" customWidth="1"/>
    <col min="13" max="13" width="11.88671875" style="22" customWidth="1"/>
    <col min="14" max="14" width="10" style="22" customWidth="1"/>
    <col min="15" max="15" width="10.109375" style="22" customWidth="1"/>
    <col min="16" max="16" width="8.77734375" style="3" customWidth="1"/>
    <col min="17" max="19" width="8.77734375" style="1" customWidth="1"/>
    <col min="20" max="20" width="14.6640625" style="3" customWidth="1"/>
    <col min="21" max="21" width="9.6640625" style="1" customWidth="1"/>
    <col min="22" max="23" width="8.77734375" style="1" customWidth="1"/>
    <col min="24" max="24" width="8.77734375" style="97" customWidth="1"/>
    <col min="25" max="25" width="14.77734375" style="98" customWidth="1"/>
    <col min="26" max="16384" width="8.77734375" style="1"/>
  </cols>
  <sheetData>
    <row r="5" spans="1:45" ht="10.050000000000001" customHeight="1" x14ac:dyDescent="0.25">
      <c r="A5"/>
      <c r="B5"/>
      <c r="C5" s="32"/>
      <c r="D5" s="27"/>
      <c r="E5" s="27"/>
      <c r="F5" s="27"/>
      <c r="G5"/>
      <c r="H5" s="19"/>
      <c r="I5" s="23"/>
      <c r="J5" s="23"/>
      <c r="K5" s="23"/>
      <c r="L5" s="5"/>
      <c r="M5" s="23"/>
      <c r="N5" s="23"/>
      <c r="O5" s="23"/>
      <c r="P5" s="5"/>
    </row>
    <row r="6" spans="1:45" ht="10.050000000000001" customHeight="1" x14ac:dyDescent="0.25">
      <c r="A6"/>
      <c r="B6"/>
      <c r="C6" s="32"/>
      <c r="D6" s="27"/>
      <c r="E6" s="27"/>
      <c r="F6" s="27"/>
      <c r="G6"/>
      <c r="H6" s="19"/>
      <c r="I6" s="23"/>
      <c r="J6" s="23"/>
      <c r="K6" s="23"/>
      <c r="L6" s="5"/>
      <c r="M6" s="23"/>
      <c r="N6" s="23"/>
      <c r="O6" s="23"/>
      <c r="P6" s="5"/>
    </row>
    <row r="7" spans="1:45" ht="10.050000000000001" customHeight="1" x14ac:dyDescent="0.25">
      <c r="A7"/>
      <c r="B7"/>
      <c r="C7" s="32"/>
      <c r="D7" s="27"/>
      <c r="E7" s="27"/>
      <c r="F7" s="27"/>
      <c r="G7"/>
      <c r="H7" s="19"/>
      <c r="I7" s="23"/>
      <c r="J7" s="23"/>
      <c r="K7" s="23"/>
      <c r="L7" s="5"/>
      <c r="M7" s="23"/>
      <c r="N7" s="23"/>
      <c r="O7" s="23"/>
      <c r="P7" s="5"/>
    </row>
    <row r="8" spans="1:45" ht="10.050000000000001" customHeight="1" x14ac:dyDescent="0.25">
      <c r="A8"/>
      <c r="B8"/>
      <c r="C8" s="32"/>
      <c r="D8" s="27"/>
      <c r="E8" s="27"/>
      <c r="F8" s="27"/>
      <c r="G8"/>
      <c r="H8" s="19"/>
      <c r="I8" s="23"/>
      <c r="J8" s="23"/>
      <c r="K8" s="23"/>
      <c r="L8" s="5"/>
      <c r="M8" s="23"/>
      <c r="N8" s="23"/>
      <c r="O8" s="23"/>
      <c r="P8" s="5"/>
    </row>
    <row r="9" spans="1:45" ht="10.050000000000001" customHeight="1" x14ac:dyDescent="0.25">
      <c r="A9"/>
      <c r="B9"/>
      <c r="C9" s="32">
        <v>0</v>
      </c>
      <c r="D9" s="27"/>
      <c r="E9" s="27"/>
      <c r="F9" s="27"/>
      <c r="G9"/>
      <c r="H9" s="19"/>
      <c r="I9" s="23"/>
      <c r="J9" s="23"/>
      <c r="K9" s="23"/>
      <c r="L9" s="5"/>
      <c r="M9" s="23"/>
      <c r="N9" s="23"/>
      <c r="O9" s="23"/>
      <c r="P9" s="5"/>
    </row>
    <row r="10" spans="1:45" ht="10.050000000000001" customHeight="1" x14ac:dyDescent="0.25">
      <c r="A10"/>
      <c r="B10"/>
      <c r="C10" s="32"/>
      <c r="D10" s="27"/>
      <c r="E10" s="27"/>
      <c r="F10" s="27"/>
      <c r="G10"/>
      <c r="H10" s="19"/>
      <c r="I10" s="23"/>
      <c r="J10" s="23"/>
      <c r="K10" s="23"/>
      <c r="L10" s="5"/>
      <c r="M10" s="23"/>
      <c r="N10" s="23"/>
      <c r="O10" s="23"/>
      <c r="P10" s="5"/>
    </row>
    <row r="11" spans="1:45" ht="10.050000000000001" customHeight="1" x14ac:dyDescent="0.25">
      <c r="A11"/>
      <c r="B11"/>
      <c r="C11" s="32"/>
      <c r="D11" s="27"/>
      <c r="E11" s="27"/>
      <c r="F11" s="27"/>
      <c r="G11"/>
      <c r="H11" s="19"/>
      <c r="I11" s="23"/>
      <c r="J11" s="23"/>
      <c r="K11" s="23"/>
      <c r="L11" s="5"/>
      <c r="M11" s="23"/>
      <c r="N11" s="23"/>
      <c r="O11" s="23"/>
      <c r="P11" s="5"/>
    </row>
    <row r="12" spans="1:45" ht="10.050000000000001" customHeight="1" x14ac:dyDescent="0.25">
      <c r="A12"/>
      <c r="B12"/>
      <c r="C12" s="32"/>
      <c r="D12" s="27"/>
      <c r="E12" s="27"/>
      <c r="F12" s="27"/>
      <c r="G12"/>
      <c r="H12" s="19"/>
      <c r="I12" s="23"/>
      <c r="J12" s="23"/>
      <c r="K12" s="23"/>
      <c r="L12" s="5"/>
      <c r="M12" s="23"/>
      <c r="N12" s="23"/>
      <c r="O12" s="23"/>
      <c r="P12" s="5"/>
    </row>
    <row r="13" spans="1:45" ht="10.050000000000001" customHeight="1" thickBot="1" x14ac:dyDescent="0.3">
      <c r="A13"/>
      <c r="B13"/>
      <c r="C13" s="32"/>
      <c r="D13" s="27"/>
      <c r="E13" s="27"/>
      <c r="F13" s="27"/>
      <c r="G13"/>
      <c r="H13" s="19"/>
      <c r="I13" s="23"/>
      <c r="J13" s="23"/>
      <c r="K13" s="23"/>
      <c r="L13" s="5"/>
      <c r="M13" s="23"/>
      <c r="N13" s="23"/>
      <c r="O13" s="23"/>
      <c r="P13" s="5"/>
      <c r="Z13"/>
      <c r="AA13"/>
    </row>
    <row r="14" spans="1:45" ht="10.050000000000001" customHeight="1" thickBot="1" x14ac:dyDescent="0.3">
      <c r="A14"/>
      <c r="B14"/>
      <c r="C14" s="32"/>
      <c r="D14" s="27"/>
      <c r="E14" s="27"/>
      <c r="F14" s="27"/>
      <c r="G14" s="139" t="s">
        <v>27</v>
      </c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1"/>
      <c r="Z14"/>
      <c r="AA14"/>
    </row>
    <row r="15" spans="1:45" ht="10.050000000000001" customHeight="1" x14ac:dyDescent="0.25">
      <c r="A15"/>
      <c r="B15"/>
      <c r="C15" s="33"/>
      <c r="D15" s="28" t="s">
        <v>0</v>
      </c>
      <c r="E15" s="29" t="s">
        <v>1</v>
      </c>
      <c r="F15" s="29" t="s">
        <v>2</v>
      </c>
      <c r="G15" s="21" t="s">
        <v>3</v>
      </c>
      <c r="H15" s="20" t="s">
        <v>16</v>
      </c>
      <c r="I15" s="24" t="s">
        <v>6</v>
      </c>
      <c r="J15" s="24" t="s">
        <v>7</v>
      </c>
      <c r="K15" s="24" t="s">
        <v>28</v>
      </c>
      <c r="L15" s="6" t="s">
        <v>4</v>
      </c>
      <c r="M15" s="24" t="s">
        <v>8</v>
      </c>
      <c r="N15" s="24" t="s">
        <v>9</v>
      </c>
      <c r="O15" s="24" t="s">
        <v>10</v>
      </c>
      <c r="P15" s="6" t="s">
        <v>5</v>
      </c>
      <c r="Q15" s="7" t="s">
        <v>13</v>
      </c>
      <c r="R15" s="7" t="s">
        <v>12</v>
      </c>
      <c r="S15" s="7" t="s">
        <v>11</v>
      </c>
      <c r="T15" s="2" t="s">
        <v>15</v>
      </c>
      <c r="U15" s="7" t="s">
        <v>17</v>
      </c>
      <c r="V15" s="7" t="s">
        <v>18</v>
      </c>
      <c r="W15" s="7" t="s">
        <v>19</v>
      </c>
      <c r="X15" s="99" t="s">
        <v>31</v>
      </c>
      <c r="Y15" s="100" t="s">
        <v>32</v>
      </c>
      <c r="Z15"/>
      <c r="AA15"/>
      <c r="AB15" s="20"/>
      <c r="AC15" s="24"/>
      <c r="AD15" s="24"/>
      <c r="AE15" s="24"/>
      <c r="AF15" s="6"/>
      <c r="AG15" s="24"/>
      <c r="AH15" s="24"/>
      <c r="AI15" s="24"/>
      <c r="AJ15" s="56"/>
      <c r="AK15" s="7"/>
      <c r="AL15" s="7"/>
      <c r="AM15" s="7"/>
      <c r="AN15"/>
      <c r="AO15"/>
      <c r="AP15"/>
      <c r="AQ15"/>
      <c r="AR15" s="57" t="s">
        <v>29</v>
      </c>
      <c r="AS15" s="57" t="s">
        <v>30</v>
      </c>
    </row>
    <row r="16" spans="1:45" ht="10.050000000000001" customHeight="1" x14ac:dyDescent="0.25">
      <c r="A16"/>
      <c r="B16" t="s">
        <v>14</v>
      </c>
      <c r="C16" s="31">
        <v>1E-3</v>
      </c>
      <c r="D16" s="30">
        <f>C16-C16^3/3/FACT(3)+C16^5/5/FACT(5)-C16^7/7/FACT(7)+C16^9/9/FACT(9)-C16^11/11/FACT(11)+C16^13/13/FACT(13)-C16^15/15/FACT(15)+C16^17/17/FACT(17)-C16^19/19/FACT(19)+C16^21/21/FACT(21)-C16^23/23/FACT(23)+C16^25/25/FACT(25)-C16^27/27/FACT(27)+C16^29/29/FACT(29)-C16^31/31/FACT(31)+C16^33/33/FACT(33)-C16^35/35/FACT(35)+C16^37/37/FACT(37)-C16^39/39/FACT(39)+C16^41/41/FACT(41)-C16^43/43/FACT(43)+C16^45/45/FACT(45)-C16^47/47/FACT(47)+C16^49/49/FACT(49)-C16^51/51/FACT(51)+C16^53/53/FACT(53)-C16^55/55/FACT(55)+C16^57/57/FACT(57)-C16^59/59/FACT(59)+C16^61/61/FACT(61)-C16^63/63/FACT(63)+C16^65/65/FACT(65)-C16^67/67/FACT(67)+C16^69/69/FACT(69)-C16^71/71/FACT(71)+C16^73/73/FACT(73)-C16^75/75/FACT(75)+C16^77/77/FACT(77)-C16^79/79/FACT(79)+C16^81/81/FACT(81)-C16^83/83/FACT(83)+C16^85/85/FACT(85)-C16^87/87/FACT(87)+C16^89/89/FACT(89)-C16^91/91/FACT(91)+C16^93/93/FACT(93)-C16^95/95/FACT(95)+C16^97/97/FACT(97)-C16^99/99/FACT(99)+C16^101/101/FACT(101)-C16^103/103/FACT(103)</f>
        <v>9.9999994444444616E-4</v>
      </c>
      <c r="E16" s="4">
        <f>LN(C16)+0.577215665-F16</f>
        <v>-6.3305398639821266</v>
      </c>
      <c r="F16" s="4">
        <f>C16^2/2/FACT(2)-C16^4/4/FACT(4)+C16^6/6/FACT(6)-C16^8/8/FACT(8)+C16^10/10/FACT(10)-C16^12/12/FACT(12)+C16^14/14/FACT(14)-C16^16/16/FACT(16)+C16^18/18/FACT(18)-C16^20/20/FACT(20)+C16^22/22/FACT(22)-C16^24/24/FACT(24)+C16^26/26/FACT(26)-C16^28/28/FACT(28)+C16^30/30/FACT(30)-C16^32/32/FACT(32)+C16^34/34/FACT(34)-C16^36/36/FACT(36)+C16^38/38/FACT(38)-C16^40/40/FACT(40)+C16^42/42/FACT(42)-C16^44/44/FACT(44)+C16^46/46/FACT(46)-C16^48/48/FACT(48)+C16^50/50/FACT(50)-C16^52/52/FACT(52)+C16^54/54/FACT(54)-C16^56/56/FACT(56)+C16^58/58/FACT(58)-C16^60/60/FACT(60)+C16^62/62/FACT(62)-C16^64/64/FACT(64)+C16^66/66/FACT(66)-C16^68/68/FACT(68)+C16^70/70/FACT(70)-C16^72/72/FACT(72)+C16^74/74/FACT(74)-C16^76/76/FACT(76)+C16^78/78/FACT(78)-C16^80/80/FACT(80)+C16^82/82/FACT(82)-C16^84/84/FACT(84)+C16^86/86/FACT(86)-C16^88/88/FACT(88)+C16^90/90/FACT(90)-C16^92/92/FACT(92)+C16^94/94/FACT(94)-C16^96/96/FACT(96)+C16^98/98/FACT(98)-C16^100/100/FACT(100)+C16^102/102/FACT(102)-C16^104/104/FACT(104)</f>
        <v>2.4999998958333354E-7</v>
      </c>
      <c r="G16" s="14">
        <f>2*PI()*(C16+0.5)</f>
        <v>3.1478758388969728</v>
      </c>
      <c r="H16" s="19">
        <f>G16*2</f>
        <v>6.2957516777939455</v>
      </c>
      <c r="I16" s="17">
        <f>H16-H16^3/3/FACT(3)+H16^5/5/FACT(5)-H16^7/7/FACT(7)+H16^9/9/FACT(9)-H16^11/11/FACT(11)+H16^13/13/FACT(13)-H16^15/15/FACT(15)+H16^17/17/FACT(17)-H16^19/19/FACT(19)+H16^21/21/FACT(21)-H16^23/23/FACT(23)+H16^25/25/FACT(25)-H16^27/27/FACT(27)+H16^29/29/FACT(29)-H16^31/31/FACT(31)+H16^33/33/FACT(33)-H16^35/35/FACT(35)+H16^37/37/FACT(37)-H16^39/39/FACT(39)+H16^41/41/FACT(41)-H16^43/43/FACT(43)+H16^45/45/FACT(45)-H16^47/47/FACT(47)+H16^49/49/FACT(49)-H16^51/51/FACT(51)+H16^53/53/FACT(53)-H16^55/55/FACT(55)+H16^57/57/FACT(57)-H16^59/59/FACT(59)+H16^61/61/FACT(61)-H16^63/63/FACT(63)+H16^65/65/FACT(65)-H16^67/67/FACT(67)+H16^69/69/FACT(69)-H16^71/71/FACT(71)+H16^73/73/FACT(73)-H16^75/75/FACT(75)+H16^77/77/FACT(77)-H16^79/79/FACT(79)+H16^81/81/FACT(81)-H16^83/83/FACT(83)+H16^85/85/FACT(85)-H16^87/87/FACT(87)+H16^89/89/FACT(89)-H16^91/91/FACT(91)+H16^93/93/FACT(93)-H16^95/95/FACT(95)+H16^97/97/FACT(97)-H16^99/99/FACT(99)+H16^101/101/FACT(101)-H16^103/103/FACT(103)</f>
        <v>1.4181641256080741</v>
      </c>
      <c r="J16" s="16">
        <f t="shared" ref="J16:J56" si="0">LN(H16)+0.577215665-K16</f>
        <v>-2.0562711543847367E-2</v>
      </c>
      <c r="K16" s="16">
        <f>H16^2/2/FACT(2)-H16^4/4/FACT(4)+H16^6/6/FACT(6)-H16^8/8/FACT(8)+H16^10/10/FACT(10)-H16^12/12/FACT(12)+H16^14/14/FACT(14)-H16^16/16/FACT(16)+H16^18/18/FACT(18)-H16^20/20/FACT(20)+H16^22/22/FACT(22)-H16^24/24/FACT(24)+H16^26/26/FACT(26)-H16^28/28/FACT(28)+H16^30/30/FACT(30)-H16^32/32/FACT(32)+H16^34/34/FACT(34)-H16^36/36/FACT(36)+H16^38/38/FACT(38)-H16^40/40/FACT(40)+H16^42/42/FACT(42)-H16^44/44/FACT(44)+H16^46/46/FACT(46)-H16^48/48/FACT(48)+H16^50/50/FACT(50)-H16^52/52/FACT(52)+H16^54/54/FACT(54)-H16^56/56/FACT(56)+H16^58/58/FACT(58)-H16^60/60/FACT(60)+H16^62/62/FACT(62)-H16^64/64/FACT(64)+H16^66/66/FACT(66)-H16^68/68/FACT(68)+H16^70/70/FACT(70)-H16^72/72/FACT(72)+H16^74/74/FACT(74)-H16^76/76/FACT(76)+H16^78/78/FACT(78)-H16^80/80/FACT(80)+H16^82/82/FACT(82)-H16^84/84/FACT(84)+H16^86/86/FACT(86)-H16^88/88/FACT(88)+H16^90/90/FACT(90)-H16^92/92/FACT(92)+H16^94/94/FACT(94)-H16^96/96/FACT(96)+H16^98/98/FACT(98)-H16^100/100/FACT(100)+H16^102/102/FACT(102)-H16^104/104/FACT(104)</f>
        <v>2.4376534456158656</v>
      </c>
      <c r="L16" s="5">
        <f>4*PI()*(C16+1)</f>
        <v>12.578936984973531</v>
      </c>
      <c r="M16" s="17">
        <f>L16-L16^3/3/FACT(3)+L16^5/5/FACT(5)-L16^7/7/FACT(7)+L16^9/9/FACT(9)-L16^11/11/FACT(11)+L16^13/13/FACT(13)-L16^15/15/FACT(15)+L16^17/17/FACT(17)-L16^19/19/FACT(19)+L16^21/21/FACT(21)-L16^23/23/FACT(23)+L16^25/25/FACT(25)-L16^27/27/FACT(27)+L16^29/29/FACT(29)-L16^31/31/FACT(31)+L16^33/33/FACT(33)-L16^35/35/FACT(35)+L16^37/37/FACT(37)-L16^39/39/FACT(39)+L16^41/41/FACT(41)-L16^43/43/FACT(43)+L16^45/45/FACT(45)-L16^47/47/FACT(47)+L16^49/49/FACT(49)-L16^51/51/FACT(51)+L16^53/53/FACT(53)-L16^55/55/FACT(55)+L16^57/57/FACT(57)-L16^59/59/FACT(59)+L16^61/61/FACT(61)-L16^63/63/FACT(63)+L16^65/65/FACT(65)-L16^67/67/FACT(67)+L16^69/69/FACT(69)-L16^71/71/FACT(71)+L16^73/73/FACT(73)-L16^75/75/FACT(75)+L16^77/77/FACT(77)-L16^79/79/FACT(79)+L16^81/81/FACT(81)-L16^83/83/FACT(83)+L16^85/85/FACT(85)-L16^87/87/FACT(87)+L16^89/89/FACT(89)-L16^91/91/FACT(91)+L16^93/93/FACT(93)-L16^95/95/FACT(95)+L16^97/97/FACT(97)-L16^99/99/FACT(99)+L16^101/101/FACT(101)-L16^103/103/FACT(103)</f>
        <v>1.4921675045017966</v>
      </c>
      <c r="N16" s="16">
        <f t="shared" ref="N16:N56" si="1">LN(L16)+0.577215665-O16</f>
        <v>-5.1171649991328394E-3</v>
      </c>
      <c r="O16" s="16">
        <f>L16^2/2/FACT(2)-L16^4/4/FACT(4)+L16^6/6/FACT(6)-L16^8/8/FACT(8)+L16^10/10/FACT(10)-L16^12/12/FACT(12)+L16^14/14/FACT(14)-L16^16/16/FACT(16)+L16^18/18/FACT(18)-L16^20/20/FACT(20)+L16^22/22/FACT(22)-L16^24/24/FACT(24)+L16^26/26/FACT(26)-L16^28/28/FACT(28)+L16^30/30/FACT(30)-L16^32/32/FACT(32)+L16^34/34/FACT(34)-L16^36/36/FACT(36)+L16^38/38/FACT(38)-L16^40/40/FACT(40)+L16^42/42/FACT(42)-L16^44/44/FACT(44)+L16^46/46/FACT(46)-L16^48/48/FACT(48)+L16^50/50/FACT(50)-L16^52/52/FACT(52)+L16^54/54/FACT(54)-L16^56/56/FACT(56)+L16^58/58/FACT(58)-L16^60/60/FACT(60)+L16^62/62/FACT(62)-L16^64/64/FACT(64)+L16^66/66/FACT(66)-L16^68/68/FACT(68)+L16^70/70/FACT(70)-L16^72/72/FACT(72)+L16^74/74/FACT(74)-L16^76/76/FACT(76)+L16^78/78/FACT(78)-L16^80/80/FACT(80)+L16^82/82/FACT(82)-L16^84/84/FACT(84)+L16^86/86/FACT(86)-L16^88/88/FACT(88)+L16^90/90/FACT(90)-L16^92/92/FACT(92)+L16^94/94/FACT(94)-L16^96/96/FACT(96)+L16^98/98/FACT(98)-L16^100/100/FACT(100)+L16^102/102/FACT(102)-L16^104/104/FACT(104)</f>
        <v>3.1143565773015069</v>
      </c>
      <c r="P16" s="5">
        <f>4*PI()*C16</f>
        <v>1.2566370614359173E-2</v>
      </c>
      <c r="Q16" s="17">
        <f>P16-P16^3/3/FACT(3)+P16^5/5/FACT(5)-P16^7/7/FACT(7)+P16^9/9/FACT(9)-P16^11/11/FACT(11)+P16^13/13/FACT(13)-P16^15/15/FACT(15)+P16^17/17/FACT(17)-P16^19/19/FACT(19)+P16^21/21/FACT(21)-P16^23/23/FACT(23)+P16^25/25/FACT(25)-P16^27/27/FACT(27)+P16^29/29/FACT(29)-P16^31/31/FACT(31)+P16^33/33/FACT(33)-P16^35/35/FACT(35)+P16^37/37/FACT(37)-P16^39/39/FACT(39)+P16^41/41/FACT(41)-P16^43/43/FACT(43)+P16^45/45/FACT(45)-P16^47/47/FACT(47)+P16^49/49/FACT(49)-P16^51/51/FACT(51)+P16^53/53/FACT(53)-P16^55/55/FACT(55)+P16^57/57/FACT(57)-P16^59/59/FACT(59)+P16^61/61/FACT(61)-P16^63/63/FACT(63)+P16^65/65/FACT(65)-P16^67/67/FACT(67)+P16^69/69/FACT(69)-P16^71/71/FACT(71)+P16^73/73/FACT(73)-P16^75/75/FACT(75)+P16^77/77/FACT(77)-P16^79/79/FACT(79)+P16^81/81/FACT(81)-P16^83/83/FACT(83)+P16^85/85/FACT(85)-P16^87/87/FACT(87)+P16^89/89/FACT(89)-P16^91/91/FACT(91)+P16^93/93/FACT(93)-P16^95/95/FACT(95)+P16^97/97/FACT(97)-P16^99/99/FACT(99)+P16^101/101/FACT(101)-P16^103/103/FACT(103)</f>
        <v>1.2566260370342136E-2</v>
      </c>
      <c r="R16" s="16">
        <f t="shared" ref="R16:R56" si="2">LN(P16)+0.577215665-S16</f>
        <v>-3.799554845170694</v>
      </c>
      <c r="S16" s="16">
        <f>P16^2/2/FACT(2)-P16^4/4/FACT(4)+P16^6/6/FACT(6)-P16^8/8/FACT(8)+P16^10/10/FACT(10)-P16^12/12/FACT(12)+P16^14/14/FACT(14)-P16^16/16/FACT(16)+P16^18/18/FACT(18)-P16^20/20/FACT(20)+P16^22/22/FACT(22)-P16^24/24/FACT(24)+P16^26/26/FACT(26)-P16^28/28/FACT(28)+P16^30/30/FACT(30)-P16^32/32/FACT(32)+P16^34/34/FACT(34)-P16^36/36/FACT(36)+P16^38/38/FACT(38)-P16^40/40/FACT(40)+P16^42/42/FACT(42)-P16^44/44/FACT(44)+P16^46/46/FACT(46)-P16^48/48/FACT(48)+P16^50/50/FACT(50)-P16^52/52/FACT(52)+P16^54/54/FACT(54)-P16^56/56/FACT(56)+P16^58/58/FACT(58)-P16^60/60/FACT(60)+P16^62/62/FACT(62)-P16^64/64/FACT(64)+P16^66/66/FACT(66)-P16^68/68/FACT(68)+P16^70/70/FACT(70)-P16^72/72/FACT(72)+P16^74/74/FACT(74)-P16^76/76/FACT(76)+P16^78/78/FACT(78)-P16^80/80/FACT(80)+P16^82/82/FACT(82)-P16^84/84/FACT(84)+P16^86/86/FACT(86)-P16^88/88/FACT(88)+P16^90/90/FACT(90)-P16^92/92/FACT(92)+P16^94/94/FACT(94)-P16^96/96/FACT(96)+P16^98/98/FACT(98)-P16^100/100/FACT(100)+P16^102/102/FACT(102)-P16^104/104/FACT(104)</f>
        <v>3.9478157847692881E-5</v>
      </c>
      <c r="T16" s="15">
        <f>((C16+0.5)^2-0.5^2)/(C16+0.5)^2</f>
        <v>3.9880319201914503E-3</v>
      </c>
      <c r="U16" s="17">
        <f>T16-T16^3/3/FACT(3)+T16^5/5/FACT(5)-T16^7/7/FACT(7)+T16^9/9/FACT(9)-T16^11/11/FACT(11)+T16^13/13/FACT(13)-T16^15/15/FACT(15)+T16^17/17/FACT(17)-T16^19/19/FACT(19)+T16^21/21/FACT(21)-T16^23/23/FACT(23)+T16^25/25/FACT(25)-T16^27/27/FACT(27)+T16^29/29/FACT(29)-T16^31/31/FACT(31)+T16^33/33/FACT(33)-T16^35/35/FACT(35)+T16^37/37/FACT(37)-T16^39/39/FACT(39)+T16^41/41/FACT(41)-T16^43/43/FACT(43)+T16^45/45/FACT(45)-T16^47/47/FACT(47)+T16^49/49/FACT(49)-T16^51/51/FACT(51)+T16^53/53/FACT(53)-T16^55/55/FACT(55)+T16^57/57/FACT(57)-T16^59/59/FACT(59)+T16^61/61/FACT(61)-T16^63/63/FACT(63)+T16^65/65/FACT(65)-T16^67/67/FACT(67)+T16^69/69/FACT(69)-T16^71/71/FACT(71)+T16^73/73/FACT(73)-T16^75/75/FACT(75)+T16^77/77/FACT(77)-T16^79/79/FACT(79)+T16^81/81/FACT(81)-T16^83/83/FACT(83)+T16^85/85/FACT(85)-T16^87/87/FACT(87)+T16^89/89/FACT(89)-T16^91/91/FACT(91)+T16^93/93/FACT(93)-T16^95/95/FACT(95)+T16^97/97/FACT(97)-T16^99/99/FACT(99)+T16^101/101/FACT(101)-T16^103/103/FACT(103)</f>
        <v>3.9880283964570601E-3</v>
      </c>
      <c r="V16" s="16">
        <f>LN(T16)+0.577215665-W16</f>
        <v>-4.947245733951549</v>
      </c>
      <c r="W16" s="16">
        <f>T16^2/2/FACT(2)-T16^4/4/FACT(4)+T16^6/6/FACT(6)-T16^8/8/FACT(8)+T16^10/10/FACT(10)-T16^12/12/FACT(12)+T16^14/14/FACT(14)-T16^16/16/FACT(16)+T16^18/18/FACT(18)-T16^20/20/FACT(20)+T16^22/22/FACT(22)-T16^24/24/FACT(24)+T16^26/26/FACT(26)-T16^28/28/FACT(28)+T16^30/30/FACT(30)-T16^32/32/FACT(32)+T16^34/34/FACT(34)-T16^36/36/FACT(36)+T16^38/38/FACT(38)-T16^40/40/FACT(40)+T16^42/42/FACT(42)-T16^44/44/FACT(44)+T16^46/46/FACT(46)-T16^48/48/FACT(48)+T16^50/50/FACT(50)-T16^52/52/FACT(52)+T16^54/54/FACT(54)-T16^56/56/FACT(56)+T16^58/58/FACT(58)-T16^60/60/FACT(60)+T16^62/62/FACT(62)-T16^64/64/FACT(64)+T16^66/66/FACT(66)-T16^68/68/FACT(68)+T16^70/70/FACT(70)-T16^72/72/FACT(72)+T16^74/74/FACT(74)-T16^76/76/FACT(76)+T16^78/78/FACT(78)-T16^80/80/FACT(80)+T16^82/82/FACT(82)-T16^84/84/FACT(84)+T16^86/86/FACT(86)-T16^88/88/FACT(88)+T16^90/90/FACT(90)-T16^92/92/FACT(92)+T16^94/94/FACT(94)-T16^96/96/FACT(96)+T16^98/98/FACT(98)-T16^100/100/FACT(100)+T16^102/102/FACT(102)-T16^104/104/FACT(104)</f>
        <v>3.9760970142226709E-6</v>
      </c>
      <c r="X16" s="97">
        <f t="shared" ref="X16:X56" si="3">-15*COS(G16)*(-2*J16+N16+R16-LN(T16))+15*SIN(G16)*(2*I16-Q16-M16)</f>
        <v>26.287642155579622</v>
      </c>
      <c r="Y16" s="98">
        <f t="shared" ref="Y16:Y56" si="4">-15*COS(G16)*(2*I16-Q16-M16)+15*SIN(G16)*(2*J16-R16-N16-LN(T16))</f>
        <v>19.098155031926343</v>
      </c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31">
        <v>1E-3</v>
      </c>
      <c r="AR16" s="5">
        <f>30*(2*AD16-AH16-AL16)</f>
        <v>0</v>
      </c>
      <c r="AS16" s="5">
        <f>-30*(2*AC16-AG16-AK16)</f>
        <v>0</v>
      </c>
    </row>
    <row r="17" spans="1:25" ht="10.050000000000001" customHeight="1" x14ac:dyDescent="0.25">
      <c r="A17"/>
      <c r="B17"/>
      <c r="C17" s="31">
        <v>0.05</v>
      </c>
      <c r="D17" s="30">
        <f t="shared" ref="D17:D80" si="5">C17-C17^3/3/FACT(3)+C17^5/5/FACT(5)-C17^7/7/FACT(7)+C17^9/9/FACT(9)-C17^11/11/FACT(11)+C17^13/13/FACT(13)-C17^15/15/FACT(15)+C17^17/17/FACT(17)-C17^19/19/FACT(19)+C17^21/21/FACT(21)-C17^23/23/FACT(23)+C17^25/25/FACT(25)-C17^27/27/FACT(27)+C17^29/29/FACT(29)-C17^31/31/FACT(31)+C17^33/33/FACT(33)-C17^35/35/FACT(35)+C17^37/37/FACT(37)-C17^39/39/FACT(39)+C17^41/41/FACT(41)-C17^43/43/FACT(43)+C17^45/45/FACT(45)-C17^47/47/FACT(47)+C17^49/49/FACT(49)-C17^51/51/FACT(51)+C17^53/53/FACT(53)-C17^55/55/FACT(55)+C17^57/57/FACT(57)-C17^59/59/FACT(59)+C17^61/61/FACT(61)-C17^63/63/FACT(63)+C17^65/65/FACT(65)-C17^67/67/FACT(67)+C17^69/69/FACT(69)-C17^71/71/FACT(71)+C17^73/73/FACT(73)-C17^75/75/FACT(75)+C17^77/77/FACT(77)-C17^79/79/FACT(79)+C17^81/81/FACT(81)-C17^83/83/FACT(83)+C17^85/85/FACT(85)-C17^87/87/FACT(87)+C17^89/89/FACT(89)-C17^91/91/FACT(91)+C17^93/93/FACT(93)-C17^95/95/FACT(95)+C17^97/97/FACT(97)-C17^99/99/FACT(99)+C17^101/101/FACT(101)-C17^103/103/FACT(103)</f>
        <v>4.9993056076366754E-2</v>
      </c>
      <c r="E17" s="4">
        <f t="shared" ref="E17:E57" si="6">LN(C17)+0.577215665-F17</f>
        <v>-2.4191415434534407</v>
      </c>
      <c r="F17" s="4">
        <f t="shared" ref="F17:F57" si="7">C17^2/2/FACT(2)-C17^4/4/FACT(4)+C17^6/6/FACT(6)-C17^8/8/FACT(8)+C17^10/10/FACT(10)-C17^12/12/FACT(12)+C17^14/14/FACT(14)-C17^16/16/FACT(16)+C17^18/18/FACT(18)-C17^20/20/FACT(20)+C17^22/22/FACT(22)-C17^24/24/FACT(24)+C17^26/26/FACT(26)-C17^28/28/FACT(28)+C17^30/30/FACT(30)-C17^32/32/FACT(32)+C17^34/34/FACT(34)-C17^36/36/FACT(36)+C17^38/38/FACT(38)-C17^40/40/FACT(40)+C17^42/42/FACT(42)-C17^44/44/FACT(44)+C17^46/46/FACT(46)-C17^48/48/FACT(48)+C17^50/50/FACT(50)-C17^52/52/FACT(52)+C17^54/54/FACT(54)-C17^56/56/FACT(56)+C17^58/58/FACT(58)-C17^60/60/FACT(60)+C17^62/62/FACT(62)-C17^64/64/FACT(64)+C17^66/66/FACT(66)-C17^68/68/FACT(68)+C17^70/70/FACT(70)-C17^72/72/FACT(72)+C17^74/74/FACT(74)-C17^76/76/FACT(76)+C17^78/78/FACT(78)-C17^80/80/FACT(80)+C17^82/82/FACT(82)-C17^84/84/FACT(84)+C17^86/86/FACT(86)-C17^88/88/FACT(88)+C17^90/90/FACT(90)-C17^92/92/FACT(92)+C17^94/94/FACT(94)-C17^96/96/FACT(96)+C17^98/98/FACT(98)-C17^100/100/FACT(100)+C17^102/102/FACT(102)-C17^104/104/FACT(104)</f>
        <v>6.2493489945011048E-4</v>
      </c>
      <c r="G17" s="14">
        <f t="shared" ref="G17:G56" si="8">2*PI()*(C17+0.5)</f>
        <v>3.4557519189487729</v>
      </c>
      <c r="H17" s="19">
        <f t="shared" ref="H17:H57" si="9">G17*2</f>
        <v>6.9115038378975457</v>
      </c>
      <c r="I17" s="17">
        <f t="shared" ref="I17:I57" si="10">H17-H17^3/3/FACT(3)+H17^5/5/FACT(5)-H17^7/7/FACT(7)+H17^9/9/FACT(9)-H17^11/11/FACT(11)+H17^13/13/FACT(13)-H17^15/15/FACT(15)+H17^17/17/FACT(17)-H17^19/19/FACT(19)+H17^21/21/FACT(21)-H17^23/23/FACT(23)+H17^25/25/FACT(25)-H17^27/27/FACT(27)+H17^29/29/FACT(29)-H17^31/31/FACT(31)+H17^33/33/FACT(33)-H17^35/35/FACT(35)+H17^37/37/FACT(37)-H17^39/39/FACT(39)+H17^41/41/FACT(41)-H17^43/43/FACT(43)+H17^45/45/FACT(45)-H17^47/47/FACT(47)+H17^49/49/FACT(49)-H17^51/51/FACT(51)+H17^53/53/FACT(53)-H17^55/55/FACT(55)+H17^57/57/FACT(57)-H17^59/59/FACT(59)+H17^61/61/FACT(61)-H17^63/63/FACT(63)+H17^65/65/FACT(65)-H17^67/67/FACT(67)+H17^69/69/FACT(69)-H17^71/71/FACT(71)+H17^73/73/FACT(73)-H17^75/75/FACT(75)+H17^77/77/FACT(77)-H17^79/79/FACT(79)+H17^81/81/FACT(81)-H17^83/83/FACT(83)+H17^85/85/FACT(85)-H17^87/87/FACT(87)+H17^89/89/FACT(89)-H17^91/91/FACT(91)+H17^93/93/FACT(93)-H17^95/95/FACT(95)+H17^97/97/FACT(97)-H17^99/99/FACT(99)+H17^101/101/FACT(101)-H17^103/103/FACT(103)</f>
        <v>1.4466738202721112</v>
      </c>
      <c r="J17" s="16">
        <f t="shared" si="0"/>
        <v>6.6745606357093479E-2</v>
      </c>
      <c r="K17" s="16">
        <f t="shared" ref="K17:K56" si="11">H17^2/2/FACT(2)-H17^4/4/FACT(4)+H17^6/6/FACT(6)-H17^8/8/FACT(8)+H17^10/10/FACT(10)-H17^12/12/FACT(12)+H17^14/14/FACT(14)-H17^16/16/FACT(16)+H17^18/18/FACT(18)-H17^20/20/FACT(20)+H17^22/22/FACT(22)-H17^24/24/FACT(24)+H17^26/26/FACT(26)-H17^28/28/FACT(28)+H17^30/30/FACT(30)-H17^32/32/FACT(32)+H17^34/34/FACT(34)-H17^36/36/FACT(36)+H17^38/38/FACT(38)-H17^40/40/FACT(40)+H17^42/42/FACT(42)-H17^44/44/FACT(44)+H17^46/46/FACT(46)-H17^48/48/FACT(48)+H17^50/50/FACT(50)-H17^52/52/FACT(52)+H17^54/54/FACT(54)-H17^56/56/FACT(56)+H17^58/58/FACT(58)-H17^60/60/FACT(60)+H17^62/62/FACT(62)-H17^64/64/FACT(64)+H17^66/66/FACT(66)-H17^68/68/FACT(68)+H17^70/70/FACT(70)-H17^72/72/FACT(72)+H17^74/74/FACT(74)-H17^76/76/FACT(76)+H17^78/78/FACT(78)-H17^80/80/FACT(80)+H17^82/82/FACT(82)-H17^84/84/FACT(84)+H17^86/86/FACT(86)-H17^88/88/FACT(88)+H17^90/90/FACT(90)-H17^92/92/FACT(92)+H17^94/94/FACT(94)-H17^96/96/FACT(96)+H17^98/98/FACT(98)-H17^100/100/FACT(100)+H17^102/102/FACT(102)-H17^104/104/FACT(104)</f>
        <v>2.4436573048565768</v>
      </c>
      <c r="L17" s="5">
        <f t="shared" ref="L17:L56" si="12">4*PI()*(C17+1)</f>
        <v>13.194689145077131</v>
      </c>
      <c r="M17" s="17">
        <f t="shared" ref="M17:M57" si="13">L17-L17^3/3/FACT(3)+L17^5/5/FACT(5)-L17^7/7/FACT(7)+L17^9/9/FACT(9)-L17^11/11/FACT(11)+L17^13/13/FACT(13)-L17^15/15/FACT(15)+L17^17/17/FACT(17)-L17^19/19/FACT(19)+L17^21/21/FACT(21)-L17^23/23/FACT(23)+L17^25/25/FACT(25)-L17^27/27/FACT(27)+L17^29/29/FACT(29)-L17^31/31/FACT(31)+L17^33/33/FACT(33)-L17^35/35/FACT(35)+L17^37/37/FACT(37)-L17^39/39/FACT(39)+L17^41/41/FACT(41)-L17^43/43/FACT(43)+L17^45/45/FACT(45)-L17^47/47/FACT(47)+L17^49/49/FACT(49)-L17^51/51/FACT(51)+L17^53/53/FACT(53)-L17^55/55/FACT(55)+L17^57/57/FACT(57)-L17^59/59/FACT(59)+L17^61/61/FACT(61)-L17^63/63/FACT(63)+L17^65/65/FACT(65)-L17^67/67/FACT(67)+L17^69/69/FACT(69)-L17^71/71/FACT(71)+L17^73/73/FACT(73)-L17^75/75/FACT(75)+L17^77/77/FACT(77)-L17^79/79/FACT(79)+L17^81/81/FACT(81)-L17^83/83/FACT(83)+L17^85/85/FACT(85)-L17^87/87/FACT(87)+L17^89/89/FACT(89)-L17^91/91/FACT(91)+L17^93/93/FACT(93)-L17^95/95/FACT(95)+L17^97/97/FACT(97)-L17^99/99/FACT(99)+L17^101/101/FACT(101)-L17^103/103/FACT(103)</f>
        <v>1.5068740201661184</v>
      </c>
      <c r="N17" s="16">
        <f t="shared" si="1"/>
        <v>3.9564052476913858E-2</v>
      </c>
      <c r="O17" s="16">
        <f t="shared" ref="O17:O56" si="14">L17^2/2/FACT(2)-L17^4/4/FACT(4)+L17^6/6/FACT(6)-L17^8/8/FACT(8)+L17^10/10/FACT(10)-L17^12/12/FACT(12)+L17^14/14/FACT(14)-L17^16/16/FACT(16)+L17^18/18/FACT(18)-L17^20/20/FACT(20)+L17^22/22/FACT(22)-L17^24/24/FACT(24)+L17^26/26/FACT(26)-L17^28/28/FACT(28)+L17^30/30/FACT(30)-L17^32/32/FACT(32)+L17^34/34/FACT(34)-L17^36/36/FACT(36)+L17^38/38/FACT(38)-L17^40/40/FACT(40)+L17^42/42/FACT(42)-L17^44/44/FACT(44)+L17^46/46/FACT(46)-L17^48/48/FACT(48)+L17^50/50/FACT(50)-L17^52/52/FACT(52)+L17^54/54/FACT(54)-L17^56/56/FACT(56)+L17^58/58/FACT(58)-L17^60/60/FACT(60)+L17^62/62/FACT(62)-L17^64/64/FACT(64)+L17^66/66/FACT(66)-L17^68/68/FACT(68)+L17^70/70/FACT(70)-L17^72/72/FACT(72)+L17^74/74/FACT(74)-L17^76/76/FACT(76)+L17^78/78/FACT(78)-L17^80/80/FACT(80)+L17^82/82/FACT(82)-L17^84/84/FACT(84)+L17^86/86/FACT(86)-L17^88/88/FACT(88)+L17^90/90/FACT(90)-L17^92/92/FACT(92)+L17^94/94/FACT(94)-L17^96/96/FACT(96)+L17^98/98/FACT(98)-L17^100/100/FACT(100)+L17^102/102/FACT(102)-L17^104/104/FACT(104)</f>
        <v>3.1174660236618088</v>
      </c>
      <c r="P17" s="5">
        <f t="shared" ref="P17:P56" si="15">4*PI()*C17</f>
        <v>0.62831853071795862</v>
      </c>
      <c r="Q17" s="17">
        <f t="shared" ref="Q17:Q57" si="16">P17-P17^3/3/FACT(3)+P17^5/5/FACT(5)-P17^7/7/FACT(7)+P17^9/9/FACT(9)-P17^11/11/FACT(11)+P17^13/13/FACT(13)-P17^15/15/FACT(15)+P17^17/17/FACT(17)-P17^19/19/FACT(19)+P17^21/21/FACT(21)-P17^23/23/FACT(23)+P17^25/25/FACT(25)-P17^27/27/FACT(27)+P17^29/29/FACT(29)-P17^31/31/FACT(31)+P17^33/33/FACT(33)-P17^35/35/FACT(35)+P17^37/37/FACT(37)-P17^39/39/FACT(39)+P17^41/41/FACT(41)-P17^43/43/FACT(43)+P17^45/45/FACT(45)-P17^47/47/FACT(47)+P17^49/49/FACT(49)-P17^51/51/FACT(51)+P17^53/53/FACT(53)-P17^55/55/FACT(55)+P17^57/57/FACT(57)-P17^59/59/FACT(59)+P17^61/61/FACT(61)-P17^63/63/FACT(63)+P17^65/65/FACT(65)-P17^67/67/FACT(67)+P17^69/69/FACT(69)-P17^71/71/FACT(71)+P17^73/73/FACT(73)-P17^75/75/FACT(75)+P17^77/77/FACT(77)-P17^79/79/FACT(79)+P17^81/81/FACT(81)-P17^83/83/FACT(83)+P17^85/85/FACT(85)-P17^87/87/FACT(87)+P17^89/89/FACT(89)-P17^91/91/FACT(91)+P17^93/93/FACT(93)-P17^95/95/FACT(95)+P17^97/97/FACT(97)-P17^99/99/FACT(99)+P17^101/101/FACT(101)-P17^103/103/FACT(103)</f>
        <v>0.61470008266454301</v>
      </c>
      <c r="R17" s="16">
        <f t="shared" si="2"/>
        <v>1.5420911494301665E-2</v>
      </c>
      <c r="S17" s="16">
        <f t="shared" ref="S17:S56" si="17">P17^2/2/FACT(2)-P17^4/4/FACT(4)+P17^6/6/FACT(6)-P17^8/8/FACT(8)+P17^10/10/FACT(10)-P17^12/12/FACT(12)+P17^14/14/FACT(14)-P17^16/16/FACT(16)+P17^18/18/FACT(18)-P17^20/20/FACT(20)+P17^22/22/FACT(22)-P17^24/24/FACT(24)+P17^26/26/FACT(26)-P17^28/28/FACT(28)+P17^30/30/FACT(30)-P17^32/32/FACT(32)+P17^34/34/FACT(34)-P17^36/36/FACT(36)+P17^38/38/FACT(38)-P17^40/40/FACT(40)+P17^42/42/FACT(42)-P17^44/44/FACT(44)+P17^46/46/FACT(46)-P17^48/48/FACT(48)+P17^50/50/FACT(50)-P17^52/52/FACT(52)+P17^54/54/FACT(54)-P17^56/56/FACT(56)+P17^58/58/FACT(58)-P17^60/60/FACT(60)+P17^62/62/FACT(62)-P17^64/64/FACT(64)+P17^66/66/FACT(66)-P17^68/68/FACT(68)+P17^70/70/FACT(70)-P17^72/72/FACT(72)+P17^74/74/FACT(74)-P17^76/76/FACT(76)+P17^78/78/FACT(78)-P17^80/80/FACT(80)+P17^82/82/FACT(82)-P17^84/84/FACT(84)+P17^86/86/FACT(86)-P17^88/88/FACT(88)+P17^90/90/FACT(90)-P17^92/92/FACT(92)+P17^94/94/FACT(94)-P17^96/96/FACT(96)+P17^98/98/FACT(98)-P17^100/100/FACT(100)+P17^102/102/FACT(102)-P17^104/104/FACT(104)</f>
        <v>9.7086726920998095E-2</v>
      </c>
      <c r="T17" s="15">
        <f t="shared" ref="T17:T56" si="18">((C17+0.5)^2-0.5^2)/(C17+0.5)^2</f>
        <v>0.17355371900826458</v>
      </c>
      <c r="U17" s="17">
        <f t="shared" ref="U17:U57" si="19">T17-T17^3/3/FACT(3)+T17^5/5/FACT(5)-T17^7/7/FACT(7)+T17^9/9/FACT(9)-T17^11/11/FACT(11)+T17^13/13/FACT(13)-T17^15/15/FACT(15)+T17^17/17/FACT(17)-T17^19/19/FACT(19)+T17^21/21/FACT(21)-T17^23/23/FACT(23)+T17^25/25/FACT(25)-T17^27/27/FACT(27)+T17^29/29/FACT(29)-T17^31/31/FACT(31)+T17^33/33/FACT(33)-T17^35/35/FACT(35)+T17^37/37/FACT(37)-T17^39/39/FACT(39)+T17^41/41/FACT(41)-T17^43/43/FACT(43)+T17^45/45/FACT(45)-T17^47/47/FACT(47)+T17^49/49/FACT(49)-T17^51/51/FACT(51)+T17^53/53/FACT(53)-T17^55/55/FACT(55)+T17^57/57/FACT(57)-T17^59/59/FACT(59)+T17^61/61/FACT(61)-T17^63/63/FACT(63)+T17^65/65/FACT(65)-T17^67/67/FACT(67)+T17^69/69/FACT(69)-T17^71/71/FACT(71)+T17^73/73/FACT(73)-T17^75/75/FACT(75)+T17^77/77/FACT(77)-T17^79/79/FACT(79)+T17^81/81/FACT(81)-T17^83/83/FACT(83)+T17^85/85/FACT(85)-T17^87/87/FACT(87)+T17^89/89/FACT(89)-T17^91/91/FACT(91)+T17^93/93/FACT(93)-T17^95/95/FACT(95)+T17^97/97/FACT(97)-T17^99/99/FACT(99)+T17^101/101/FACT(101)-T17^103/103/FACT(103)</f>
        <v>0.17326355946981736</v>
      </c>
      <c r="V17" s="16">
        <f t="shared" ref="V17:V56" si="20">LN(T17)+0.577215665-W17</f>
        <v>-1.1815732218314241</v>
      </c>
      <c r="W17" s="16">
        <f t="shared" ref="W17:W56" si="21">T17^2/2/FACT(2)-T17^4/4/FACT(4)+T17^6/6/FACT(6)-T17^8/8/FACT(8)+T17^10/10/FACT(10)-T17^12/12/FACT(12)+T17^14/14/FACT(14)-T17^16/16/FACT(16)+T17^18/18/FACT(18)-T17^20/20/FACT(20)+T17^22/22/FACT(22)-T17^24/24/FACT(24)+T17^26/26/FACT(26)-T17^28/28/FACT(28)+T17^30/30/FACT(30)-T17^32/32/FACT(32)+T17^34/34/FACT(34)-T17^36/36/FACT(36)+T17^38/38/FACT(38)-T17^40/40/FACT(40)+T17^42/42/FACT(42)-T17^44/44/FACT(44)+T17^46/46/FACT(46)-T17^48/48/FACT(48)+T17^50/50/FACT(50)-T17^52/52/FACT(52)+T17^54/54/FACT(54)-T17^56/56/FACT(56)+T17^58/58/FACT(58)-T17^60/60/FACT(60)+T17^62/62/FACT(62)-T17^64/64/FACT(64)+T17^66/66/FACT(66)-T17^68/68/FACT(68)+T17^70/70/FACT(70)-T17^72/72/FACT(72)+T17^74/74/FACT(74)-T17^76/76/FACT(76)+T17^78/78/FACT(78)-T17^80/80/FACT(80)+T17^82/82/FACT(82)-T17^84/84/FACT(84)+T17^86/86/FACT(86)-T17^88/88/FACT(88)+T17^90/90/FACT(90)-T17^92/92/FACT(92)+T17^94/94/FACT(94)-T17^96/96/FACT(96)+T17^98/98/FACT(98)-T17^100/100/FACT(100)+T17^102/102/FACT(102)-T17^104/104/FACT(104)</f>
        <v>7.5207789581067021E-3</v>
      </c>
      <c r="X17" s="97">
        <f t="shared" si="3"/>
        <v>20.28599891060319</v>
      </c>
      <c r="Y17" s="98">
        <f t="shared" si="4"/>
        <v>2.5285332012108963</v>
      </c>
    </row>
    <row r="18" spans="1:25" ht="10.050000000000001" customHeight="1" x14ac:dyDescent="0.25">
      <c r="A18"/>
      <c r="B18"/>
      <c r="C18" s="31">
        <v>0.1</v>
      </c>
      <c r="D18" s="30">
        <f t="shared" si="5"/>
        <v>9.9944461108276955E-2</v>
      </c>
      <c r="E18" s="4">
        <f t="shared" si="6"/>
        <v>-1.7278683865588294</v>
      </c>
      <c r="F18" s="4">
        <f t="shared" si="7"/>
        <v>2.498958564783816E-3</v>
      </c>
      <c r="G18" s="14">
        <f t="shared" si="8"/>
        <v>3.7699111843077517</v>
      </c>
      <c r="H18" s="19">
        <f t="shared" si="9"/>
        <v>7.5398223686155035</v>
      </c>
      <c r="I18" s="17">
        <f t="shared" si="10"/>
        <v>1.5156840078328622</v>
      </c>
      <c r="J18" s="16">
        <f t="shared" si="0"/>
        <v>0.11736955777199531</v>
      </c>
      <c r="K18" s="16">
        <f t="shared" si="11"/>
        <v>2.4800447304313047</v>
      </c>
      <c r="L18" s="5">
        <f t="shared" si="12"/>
        <v>13.823007675795091</v>
      </c>
      <c r="M18" s="17">
        <f t="shared" si="13"/>
        <v>1.5438274376473611</v>
      </c>
      <c r="N18" s="16">
        <f t="shared" si="1"/>
        <v>6.6550961367930928E-2</v>
      </c>
      <c r="O18" s="16">
        <f t="shared" si="14"/>
        <v>3.1369991304056852</v>
      </c>
      <c r="P18" s="5">
        <f t="shared" si="15"/>
        <v>1.2566370614359172</v>
      </c>
      <c r="Q18" s="17">
        <f t="shared" si="16"/>
        <v>1.1514773607463467</v>
      </c>
      <c r="R18" s="16">
        <f t="shared" si="2"/>
        <v>0.43595387151536169</v>
      </c>
      <c r="S18" s="16">
        <f t="shared" si="17"/>
        <v>0.36970094745988336</v>
      </c>
      <c r="T18" s="15">
        <f t="shared" si="18"/>
        <v>0.30555555555555552</v>
      </c>
      <c r="U18" s="17">
        <f t="shared" si="19"/>
        <v>0.30397510159334612</v>
      </c>
      <c r="V18" s="16">
        <f t="shared" si="20"/>
        <v>-0.63165843743049366</v>
      </c>
      <c r="W18" s="16">
        <f t="shared" si="21"/>
        <v>2.3250436772754179E-2</v>
      </c>
      <c r="X18" s="97">
        <f t="shared" si="3"/>
        <v>14.674255610074102</v>
      </c>
      <c r="Y18" s="98">
        <f t="shared" si="4"/>
        <v>-4.0143376764543381</v>
      </c>
    </row>
    <row r="19" spans="1:25" ht="10.050000000000001" customHeight="1" x14ac:dyDescent="0.25">
      <c r="A19"/>
      <c r="B19"/>
      <c r="C19" s="31">
        <v>0.15</v>
      </c>
      <c r="D19" s="30">
        <f t="shared" si="5"/>
        <v>0.14981262651408223</v>
      </c>
      <c r="E19" s="4">
        <f t="shared" si="6"/>
        <v>-1.3255240490843057</v>
      </c>
      <c r="F19" s="4">
        <f t="shared" si="7"/>
        <v>5.6197291984243615E-3</v>
      </c>
      <c r="G19" s="14">
        <f t="shared" si="8"/>
        <v>4.0840704496667311</v>
      </c>
      <c r="H19" s="19">
        <f t="shared" si="9"/>
        <v>8.1681408993334621</v>
      </c>
      <c r="I19" s="17">
        <f t="shared" si="10"/>
        <v>1.5944159896100489</v>
      </c>
      <c r="J19" s="16">
        <f t="shared" si="0"/>
        <v>0.11770168358598632</v>
      </c>
      <c r="K19" s="16">
        <f t="shared" si="11"/>
        <v>2.5597553122908501</v>
      </c>
      <c r="L19" s="5">
        <f t="shared" si="12"/>
        <v>14.451326206513047</v>
      </c>
      <c r="M19" s="17">
        <f t="shared" si="13"/>
        <v>1.5875515022676649</v>
      </c>
      <c r="N19" s="16">
        <f t="shared" si="1"/>
        <v>6.6653401392530842E-2</v>
      </c>
      <c r="O19" s="16">
        <f t="shared" si="14"/>
        <v>3.181348452951918</v>
      </c>
      <c r="P19" s="5">
        <f t="shared" si="15"/>
        <v>1.8849555921538759</v>
      </c>
      <c r="Q19" s="17">
        <f t="shared" si="16"/>
        <v>1.5502335105702953</v>
      </c>
      <c r="R19" s="16">
        <f t="shared" si="2"/>
        <v>0.44445362175531944</v>
      </c>
      <c r="S19" s="16">
        <f t="shared" si="17"/>
        <v>0.76666630532808999</v>
      </c>
      <c r="T19" s="15">
        <f t="shared" si="18"/>
        <v>0.40828402366863914</v>
      </c>
      <c r="U19" s="17">
        <f t="shared" si="19"/>
        <v>0.40452180937708254</v>
      </c>
      <c r="V19" s="16">
        <f t="shared" si="20"/>
        <v>-0.35996212299692859</v>
      </c>
      <c r="W19" s="16">
        <f t="shared" si="21"/>
        <v>4.1385577671114671E-2</v>
      </c>
      <c r="X19" s="97">
        <f t="shared" si="3"/>
        <v>9.709351950289399</v>
      </c>
      <c r="Y19" s="98">
        <f t="shared" si="4"/>
        <v>-7.0748628670920226</v>
      </c>
    </row>
    <row r="20" spans="1:25" ht="10.050000000000001" customHeight="1" x14ac:dyDescent="0.25">
      <c r="A20"/>
      <c r="B20"/>
      <c r="C20" s="31">
        <v>0.2</v>
      </c>
      <c r="D20" s="30">
        <f t="shared" si="5"/>
        <v>0.19955608852623383</v>
      </c>
      <c r="E20" s="4">
        <f t="shared" si="6"/>
        <v>-1.0422055955743148</v>
      </c>
      <c r="F20" s="4">
        <f t="shared" si="7"/>
        <v>9.9833481402144646E-3</v>
      </c>
      <c r="G20" s="14">
        <f t="shared" si="8"/>
        <v>4.3982297150257104</v>
      </c>
      <c r="H20" s="19">
        <f t="shared" si="9"/>
        <v>8.7964594300514207</v>
      </c>
      <c r="I20" s="17">
        <f t="shared" si="10"/>
        <v>1.653556227214338</v>
      </c>
      <c r="J20" s="16">
        <f t="shared" si="0"/>
        <v>7.5085701059308452E-2</v>
      </c>
      <c r="K20" s="16">
        <f t="shared" si="11"/>
        <v>2.6764792669712496</v>
      </c>
      <c r="L20" s="5">
        <f t="shared" si="12"/>
        <v>15.079644737231007</v>
      </c>
      <c r="M20" s="17">
        <f t="shared" si="13"/>
        <v>1.621474495334303</v>
      </c>
      <c r="N20" s="16">
        <f t="shared" si="1"/>
        <v>4.2122977102121428E-2</v>
      </c>
      <c r="O20" s="16">
        <f t="shared" si="14"/>
        <v>3.248438491661124</v>
      </c>
      <c r="P20" s="5">
        <f t="shared" si="15"/>
        <v>2.5132741228718345</v>
      </c>
      <c r="Q20" s="17">
        <f t="shared" si="16"/>
        <v>1.7816612184524903</v>
      </c>
      <c r="R20" s="16">
        <f t="shared" si="2"/>
        <v>0.28160776685571132</v>
      </c>
      <c r="S20" s="16">
        <f t="shared" si="17"/>
        <v>1.2171942326794791</v>
      </c>
      <c r="T20" s="15">
        <f t="shared" si="18"/>
        <v>0.48979591836734687</v>
      </c>
      <c r="U20" s="17">
        <f t="shared" si="19"/>
        <v>0.4833148161420594</v>
      </c>
      <c r="V20" s="16">
        <f t="shared" si="20"/>
        <v>-0.19592949861928868</v>
      </c>
      <c r="W20" s="16">
        <f t="shared" si="21"/>
        <v>5.9378695856607523E-2</v>
      </c>
      <c r="X20" s="97">
        <f t="shared" si="3"/>
        <v>5.4828345186439815</v>
      </c>
      <c r="Y20" s="98">
        <f t="shared" si="4"/>
        <v>-8.1516048938327952</v>
      </c>
    </row>
    <row r="21" spans="1:25" ht="10.050000000000001" customHeight="1" x14ac:dyDescent="0.25">
      <c r="A21"/>
      <c r="B21"/>
      <c r="C21" s="31">
        <v>0.25</v>
      </c>
      <c r="D21" s="30">
        <f t="shared" si="5"/>
        <v>0.24913357031975716</v>
      </c>
      <c r="E21" s="4">
        <f t="shared" si="6"/>
        <v>-0.82466306248247845</v>
      </c>
      <c r="F21" s="4">
        <f t="shared" si="7"/>
        <v>1.5584366362587894E-2</v>
      </c>
      <c r="G21" s="14">
        <f t="shared" si="8"/>
        <v>4.7123889803846897</v>
      </c>
      <c r="H21" s="19">
        <f t="shared" si="9"/>
        <v>9.4247779607693793</v>
      </c>
      <c r="I21" s="17">
        <f t="shared" si="10"/>
        <v>1.6747617989799721</v>
      </c>
      <c r="J21" s="16">
        <f t="shared" si="0"/>
        <v>1.0620203063686162E-2</v>
      </c>
      <c r="K21" s="16">
        <f t="shared" si="11"/>
        <v>2.8099376364538236</v>
      </c>
      <c r="L21" s="5">
        <f t="shared" si="12"/>
        <v>15.707963267948966</v>
      </c>
      <c r="M21" s="17">
        <f t="shared" si="13"/>
        <v>1.6339648461161747</v>
      </c>
      <c r="N21" s="16">
        <f t="shared" si="1"/>
        <v>3.9612062759442068E-3</v>
      </c>
      <c r="O21" s="16">
        <f t="shared" si="14"/>
        <v>3.327422257007556</v>
      </c>
      <c r="P21" s="5">
        <f t="shared" si="15"/>
        <v>3.1415926535897931</v>
      </c>
      <c r="Q21" s="17">
        <f t="shared" si="16"/>
        <v>1.8519370519824665</v>
      </c>
      <c r="R21" s="16">
        <f t="shared" si="2"/>
        <v>7.3667912144892433E-2</v>
      </c>
      <c r="S21" s="16">
        <f t="shared" si="17"/>
        <v>1.6482776387045077</v>
      </c>
      <c r="T21" s="15">
        <f t="shared" si="18"/>
        <v>0.55555555555555558</v>
      </c>
      <c r="U21" s="17">
        <f t="shared" si="19"/>
        <v>0.54611731080396986</v>
      </c>
      <c r="V21" s="16">
        <f t="shared" si="20"/>
        <v>-8.6745981204433067E-2</v>
      </c>
      <c r="W21" s="16">
        <f t="shared" si="21"/>
        <v>7.6174981302314107E-2</v>
      </c>
      <c r="X21" s="97">
        <f t="shared" si="3"/>
        <v>2.0456745020804554</v>
      </c>
      <c r="Y21" s="98">
        <f t="shared" si="4"/>
        <v>-7.9709692891298198</v>
      </c>
    </row>
    <row r="22" spans="1:25" ht="10.050000000000001" customHeight="1" x14ac:dyDescent="0.25">
      <c r="A22"/>
      <c r="B22"/>
      <c r="C22" s="31">
        <v>0.3</v>
      </c>
      <c r="D22" s="30">
        <f t="shared" si="5"/>
        <v>0.2985040438070431</v>
      </c>
      <c r="E22" s="4">
        <f t="shared" si="6"/>
        <v>-0.64917293287269473</v>
      </c>
      <c r="F22" s="4">
        <f t="shared" si="7"/>
        <v>2.241579354675861E-2</v>
      </c>
      <c r="G22" s="14">
        <f t="shared" si="8"/>
        <v>5.026548245743669</v>
      </c>
      <c r="H22" s="19">
        <f t="shared" si="9"/>
        <v>10.053096491487338</v>
      </c>
      <c r="I22" s="17">
        <f t="shared" si="10"/>
        <v>1.6553501938488411</v>
      </c>
      <c r="J22" s="16">
        <f t="shared" si="0"/>
        <v>-4.9821339636885842E-2</v>
      </c>
      <c r="K22" s="16">
        <f t="shared" si="11"/>
        <v>2.9349177002919666</v>
      </c>
      <c r="L22" s="5">
        <f t="shared" si="12"/>
        <v>16.336281798666924</v>
      </c>
      <c r="M22" s="17">
        <f t="shared" si="13"/>
        <v>1.6221192277740801</v>
      </c>
      <c r="N22" s="16">
        <f t="shared" si="1"/>
        <v>-3.2753931926041702E-2</v>
      </c>
      <c r="O22" s="16">
        <f t="shared" si="14"/>
        <v>3.4033581083628235</v>
      </c>
      <c r="P22" s="5">
        <f t="shared" si="15"/>
        <v>3.7699111843077517</v>
      </c>
      <c r="Q22" s="17">
        <f t="shared" si="16"/>
        <v>1.7981589438662007</v>
      </c>
      <c r="R22" s="16">
        <f t="shared" si="2"/>
        <v>-9.7417936877531419E-2</v>
      </c>
      <c r="S22" s="16">
        <f t="shared" si="17"/>
        <v>2.0016850445208862</v>
      </c>
      <c r="T22" s="15">
        <f t="shared" si="18"/>
        <v>0.60937500000000011</v>
      </c>
      <c r="U22" s="17">
        <f t="shared" si="19"/>
        <v>0.59694283065717857</v>
      </c>
      <c r="V22" s="16">
        <f t="shared" si="20"/>
        <v>-9.5156657983137688E-3</v>
      </c>
      <c r="W22" s="16">
        <f t="shared" si="21"/>
        <v>9.1409893568288506E-2</v>
      </c>
      <c r="X22" s="97">
        <f t="shared" si="3"/>
        <v>-0.59121056899962365</v>
      </c>
      <c r="Y22" s="98">
        <f t="shared" si="4"/>
        <v>-6.9937840160042191</v>
      </c>
    </row>
    <row r="23" spans="1:25" s="13" customFormat="1" ht="10.050000000000001" customHeight="1" x14ac:dyDescent="0.25">
      <c r="A23" s="12"/>
      <c r="B23" s="58"/>
      <c r="C23" s="31">
        <v>0.35</v>
      </c>
      <c r="D23" s="30">
        <f t="shared" si="5"/>
        <v>0.3476267909887375</v>
      </c>
      <c r="E23" s="4">
        <f t="shared" si="6"/>
        <v>-0.50307556922159491</v>
      </c>
      <c r="F23" s="4">
        <f t="shared" si="7"/>
        <v>3.0469109722917106E-2</v>
      </c>
      <c r="G23" s="14">
        <f t="shared" si="8"/>
        <v>5.3407075111026483</v>
      </c>
      <c r="H23" s="19">
        <f t="shared" si="9"/>
        <v>10.681415022205297</v>
      </c>
      <c r="I23" s="17">
        <f t="shared" si="10"/>
        <v>1.607218843248186</v>
      </c>
      <c r="J23" s="16">
        <f t="shared" si="0"/>
        <v>-8.5026328353719816E-2</v>
      </c>
      <c r="K23" s="16">
        <f t="shared" si="11"/>
        <v>3.0307473108252361</v>
      </c>
      <c r="L23" s="5">
        <f t="shared" si="12"/>
        <v>16.964600329384883</v>
      </c>
      <c r="M23" s="17">
        <f t="shared" si="13"/>
        <v>1.5921298799269867</v>
      </c>
      <c r="N23" s="16">
        <f t="shared" si="1"/>
        <v>-5.4633743007761471E-2</v>
      </c>
      <c r="O23" s="16">
        <f t="shared" si="14"/>
        <v>3.4629782474273907</v>
      </c>
      <c r="P23" s="5">
        <f t="shared" si="15"/>
        <v>4.3982297150257104</v>
      </c>
      <c r="Q23" s="17">
        <f t="shared" si="16"/>
        <v>1.676216791964789</v>
      </c>
      <c r="R23" s="16">
        <f t="shared" si="2"/>
        <v>-0.18753627136721196</v>
      </c>
      <c r="S23" s="16">
        <f t="shared" si="17"/>
        <v>2.2459540588378251</v>
      </c>
      <c r="T23" s="15">
        <f t="shared" si="18"/>
        <v>0.65397923875432518</v>
      </c>
      <c r="U23" s="17">
        <f t="shared" si="19"/>
        <v>0.6386383012172514</v>
      </c>
      <c r="V23" s="16">
        <f t="shared" si="20"/>
        <v>4.750116807848144E-2</v>
      </c>
      <c r="W23" s="16">
        <f t="shared" si="21"/>
        <v>0.10503482386872863</v>
      </c>
      <c r="X23" s="97">
        <f t="shared" si="3"/>
        <v>-2.4542646624472297</v>
      </c>
      <c r="Y23" s="98">
        <f t="shared" si="4"/>
        <v>-5.5534550103942921</v>
      </c>
    </row>
    <row r="24" spans="1:25" ht="10.050000000000001" customHeight="1" x14ac:dyDescent="0.25">
      <c r="A24"/>
      <c r="B24" s="58"/>
      <c r="C24" s="31">
        <v>0.4</v>
      </c>
      <c r="D24" s="30">
        <f t="shared" si="5"/>
        <v>0.39646146475137289</v>
      </c>
      <c r="E24" s="4">
        <f t="shared" si="6"/>
        <v>-0.37880934632677715</v>
      </c>
      <c r="F24" s="4">
        <f t="shared" si="7"/>
        <v>3.9734279452622132E-2</v>
      </c>
      <c r="G24" s="14">
        <f t="shared" si="8"/>
        <v>5.6548667764616276</v>
      </c>
      <c r="H24" s="19">
        <f t="shared" si="9"/>
        <v>11.309733552923255</v>
      </c>
      <c r="I24" s="17">
        <f t="shared" si="10"/>
        <v>1.5509962220478686</v>
      </c>
      <c r="J24" s="16">
        <f t="shared" si="0"/>
        <v>-8.519570071195659E-2</v>
      </c>
      <c r="K24" s="16">
        <f t="shared" si="11"/>
        <v>3.0880750970234212</v>
      </c>
      <c r="L24" s="5">
        <f t="shared" si="12"/>
        <v>17.592918860102841</v>
      </c>
      <c r="M24" s="17">
        <f t="shared" si="13"/>
        <v>1.5563575666894631</v>
      </c>
      <c r="N24" s="16">
        <f t="shared" si="1"/>
        <v>-5.4702311819630811E-2</v>
      </c>
      <c r="O24" s="16">
        <f t="shared" si="14"/>
        <v>3.4994144604101343</v>
      </c>
      <c r="P24" s="5">
        <f t="shared" si="15"/>
        <v>5.026548245743669</v>
      </c>
      <c r="Q24" s="17">
        <f t="shared" si="16"/>
        <v>1.5448736798246088</v>
      </c>
      <c r="R24" s="16">
        <f t="shared" si="2"/>
        <v>-0.1884604199131763</v>
      </c>
      <c r="S24" s="16">
        <f t="shared" si="17"/>
        <v>2.3804096000083117</v>
      </c>
      <c r="T24" s="15">
        <f t="shared" si="18"/>
        <v>0.6913580246913581</v>
      </c>
      <c r="U24" s="17">
        <f t="shared" si="19"/>
        <v>0.67326067153909097</v>
      </c>
      <c r="V24" s="16">
        <f t="shared" si="20"/>
        <v>9.097890696257728E-2</v>
      </c>
      <c r="W24" s="16">
        <f t="shared" si="21"/>
        <v>0.11713929410013328</v>
      </c>
      <c r="X24" s="97">
        <f t="shared" si="3"/>
        <v>-3.6027044804306563</v>
      </c>
      <c r="Y24" s="98">
        <f t="shared" si="4"/>
        <v>-3.9050967372871233</v>
      </c>
    </row>
    <row r="25" spans="1:25" ht="10.050000000000001" customHeight="1" x14ac:dyDescent="0.25">
      <c r="A25"/>
      <c r="B25" s="58"/>
      <c r="C25" s="31">
        <v>0.45</v>
      </c>
      <c r="D25" s="30">
        <f t="shared" si="5"/>
        <v>0.44496814900346343</v>
      </c>
      <c r="E25" s="4">
        <f t="shared" si="6"/>
        <v>-0.27149179974458937</v>
      </c>
      <c r="F25" s="4">
        <f t="shared" si="7"/>
        <v>5.0199768526817706E-2</v>
      </c>
      <c r="G25" s="14">
        <f t="shared" si="8"/>
        <v>5.9690260418206069</v>
      </c>
      <c r="H25" s="19">
        <f t="shared" si="9"/>
        <v>11.938052083641214</v>
      </c>
      <c r="I25" s="17">
        <f t="shared" si="10"/>
        <v>1.5078819554311114</v>
      </c>
      <c r="J25" s="16">
        <f t="shared" si="0"/>
        <v>-5.4058677211128892E-2</v>
      </c>
      <c r="K25" s="16">
        <f t="shared" si="11"/>
        <v>3.1110052947928692</v>
      </c>
      <c r="L25" s="5">
        <f t="shared" si="12"/>
        <v>18.2212373908208</v>
      </c>
      <c r="M25" s="17">
        <f t="shared" si="13"/>
        <v>1.5283952952433282</v>
      </c>
      <c r="N25" s="16">
        <f t="shared" si="1"/>
        <v>-3.4465443632889503E-2</v>
      </c>
      <c r="O25" s="16">
        <f t="shared" si="14"/>
        <v>3.5142689120346633</v>
      </c>
      <c r="P25" s="5">
        <f t="shared" si="15"/>
        <v>5.6548667764616276</v>
      </c>
      <c r="Q25" s="17">
        <f t="shared" si="16"/>
        <v>1.4507236996353625</v>
      </c>
      <c r="R25" s="16">
        <f t="shared" si="2"/>
        <v>-0.12094527155176316</v>
      </c>
      <c r="S25" s="16">
        <f t="shared" si="17"/>
        <v>2.4306774873032824</v>
      </c>
      <c r="T25" s="15">
        <f t="shared" si="18"/>
        <v>0.7229916897506925</v>
      </c>
      <c r="U25" s="17">
        <f t="shared" si="19"/>
        <v>0.70232246386365882</v>
      </c>
      <c r="V25" s="16">
        <f t="shared" si="20"/>
        <v>0.12499221504736749</v>
      </c>
      <c r="W25" s="16">
        <f t="shared" si="21"/>
        <v>0.12786589894244496</v>
      </c>
      <c r="X25" s="97">
        <f t="shared" si="3"/>
        <v>-4.1224140804533533</v>
      </c>
      <c r="Y25" s="98">
        <f t="shared" si="4"/>
        <v>-2.2454675077184825</v>
      </c>
    </row>
    <row r="26" spans="1:25" ht="10.050000000000001" customHeight="1" x14ac:dyDescent="0.25">
      <c r="A26"/>
      <c r="B26" s="58"/>
      <c r="C26" s="31">
        <v>0.5</v>
      </c>
      <c r="D26" s="30">
        <f t="shared" si="5"/>
        <v>0.49310741804306674</v>
      </c>
      <c r="E26" s="4">
        <f t="shared" si="6"/>
        <v>-0.17778407870814575</v>
      </c>
      <c r="F26" s="4">
        <f t="shared" si="7"/>
        <v>6.1852563148200458E-2</v>
      </c>
      <c r="G26" s="14">
        <f t="shared" si="8"/>
        <v>6.2831853071795862</v>
      </c>
      <c r="H26" s="19">
        <f t="shared" si="9"/>
        <v>12.566370614359172</v>
      </c>
      <c r="I26" s="17">
        <f t="shared" si="10"/>
        <v>1.4921612255843764</v>
      </c>
      <c r="J26" s="16">
        <f t="shared" si="0"/>
        <v>-6.1166390329145948E-3</v>
      </c>
      <c r="K26" s="16">
        <f t="shared" si="11"/>
        <v>3.1143565510022051</v>
      </c>
      <c r="L26" s="5">
        <f t="shared" si="12"/>
        <v>18.849555921538759</v>
      </c>
      <c r="M26" s="17">
        <f t="shared" si="13"/>
        <v>1.5180339616003276</v>
      </c>
      <c r="N26" s="16">
        <f t="shared" si="1"/>
        <v>-2.769358602408456E-3</v>
      </c>
      <c r="O26" s="16">
        <f t="shared" si="14"/>
        <v>3.5164743786798636</v>
      </c>
      <c r="P26" s="5">
        <f t="shared" si="15"/>
        <v>6.2831853071795862</v>
      </c>
      <c r="Q26" s="17">
        <f t="shared" si="16"/>
        <v>1.4181515761326302</v>
      </c>
      <c r="R26" s="16">
        <f t="shared" si="2"/>
        <v>-2.2560661647878177E-2</v>
      </c>
      <c r="S26" s="16">
        <f t="shared" si="17"/>
        <v>2.4376533930572233</v>
      </c>
      <c r="T26" s="15">
        <f t="shared" si="18"/>
        <v>0.75</v>
      </c>
      <c r="U26" s="17">
        <f t="shared" si="19"/>
        <v>0.72695424715008683</v>
      </c>
      <c r="V26" s="16">
        <f t="shared" si="20"/>
        <v>0.15216360107879739</v>
      </c>
      <c r="W26" s="16">
        <f t="shared" si="21"/>
        <v>0.13736999146942169</v>
      </c>
      <c r="X26" s="97">
        <f t="shared" si="3"/>
        <v>-4.1187799540098515</v>
      </c>
      <c r="Y26" s="98">
        <f t="shared" si="4"/>
        <v>-0.7220537015369255</v>
      </c>
    </row>
    <row r="27" spans="1:25" ht="10.050000000000001" customHeight="1" x14ac:dyDescent="0.25">
      <c r="A27"/>
      <c r="B27" s="58"/>
      <c r="C27" s="31">
        <v>0.55000000000000004</v>
      </c>
      <c r="D27" s="30">
        <f t="shared" si="5"/>
        <v>0.54084039505131054</v>
      </c>
      <c r="E27" s="4">
        <f t="shared" si="6"/>
        <v>-9.5299527317640118E-2</v>
      </c>
      <c r="F27" s="4">
        <f t="shared" si="7"/>
        <v>7.46781915620197E-2</v>
      </c>
      <c r="G27" s="14">
        <f t="shared" si="8"/>
        <v>6.5973445725385655</v>
      </c>
      <c r="H27" s="19">
        <f t="shared" si="9"/>
        <v>13.194689145077131</v>
      </c>
      <c r="I27" s="17">
        <f t="shared" si="10"/>
        <v>1.5068740201661184</v>
      </c>
      <c r="J27" s="16">
        <f t="shared" si="0"/>
        <v>3.9564052476913858E-2</v>
      </c>
      <c r="K27" s="16">
        <f t="shared" si="11"/>
        <v>3.1174660236618088</v>
      </c>
      <c r="L27" s="5">
        <f t="shared" si="12"/>
        <v>19.477874452256717</v>
      </c>
      <c r="M27" s="17">
        <f t="shared" si="13"/>
        <v>1.5279476951372326</v>
      </c>
      <c r="N27" s="16">
        <f t="shared" si="1"/>
        <v>2.7922358075112008E-2</v>
      </c>
      <c r="O27" s="16">
        <f t="shared" si="14"/>
        <v>3.5185724848253344</v>
      </c>
      <c r="P27" s="5">
        <f t="shared" si="15"/>
        <v>6.9115038378975457</v>
      </c>
      <c r="Q27" s="17">
        <f t="shared" si="16"/>
        <v>1.4466738202721112</v>
      </c>
      <c r="R27" s="16">
        <f t="shared" si="2"/>
        <v>6.6745606357093479E-2</v>
      </c>
      <c r="S27" s="16">
        <f t="shared" si="17"/>
        <v>2.4436573048565768</v>
      </c>
      <c r="T27" s="15">
        <f t="shared" si="18"/>
        <v>0.77324263038548757</v>
      </c>
      <c r="U27" s="17">
        <f t="shared" si="19"/>
        <v>0.74801396422425181</v>
      </c>
      <c r="V27" s="16">
        <f t="shared" si="20"/>
        <v>0.17425198953281806</v>
      </c>
      <c r="W27" s="16">
        <f t="shared" si="21"/>
        <v>0.14580127730385278</v>
      </c>
      <c r="X27" s="97">
        <f t="shared" si="3"/>
        <v>-3.7089674700980457</v>
      </c>
      <c r="Y27" s="98">
        <f t="shared" si="4"/>
        <v>0.56180901284649021</v>
      </c>
    </row>
    <row r="28" spans="1:25" ht="10.050000000000001" customHeight="1" x14ac:dyDescent="0.25">
      <c r="A28"/>
      <c r="B28" s="58"/>
      <c r="C28" s="31">
        <v>0.6</v>
      </c>
      <c r="D28" s="30">
        <f t="shared" si="5"/>
        <v>0.58812880960807989</v>
      </c>
      <c r="E28" s="4">
        <f t="shared" si="6"/>
        <v>-2.2270706860812672E-2</v>
      </c>
      <c r="F28" s="4">
        <f t="shared" si="7"/>
        <v>8.866074809482194E-2</v>
      </c>
      <c r="G28" s="14">
        <f t="shared" si="8"/>
        <v>6.9115038378975457</v>
      </c>
      <c r="H28" s="19">
        <f t="shared" si="9"/>
        <v>13.823007675795091</v>
      </c>
      <c r="I28" s="17">
        <f t="shared" si="10"/>
        <v>1.5438274376473611</v>
      </c>
      <c r="J28" s="16">
        <f t="shared" si="0"/>
        <v>6.6550961367930928E-2</v>
      </c>
      <c r="K28" s="16">
        <f t="shared" si="11"/>
        <v>3.1369991304056852</v>
      </c>
      <c r="L28" s="5">
        <f t="shared" si="12"/>
        <v>20.106192982974676</v>
      </c>
      <c r="M28" s="17">
        <f t="shared" si="13"/>
        <v>1.5531817609258336</v>
      </c>
      <c r="N28" s="16">
        <f t="shared" si="1"/>
        <v>4.6320575257535079E-2</v>
      </c>
      <c r="O28" s="16">
        <f t="shared" si="14"/>
        <v>3.5319229659574911</v>
      </c>
      <c r="P28" s="5">
        <f t="shared" si="15"/>
        <v>7.5398223686155035</v>
      </c>
      <c r="Q28" s="17">
        <f t="shared" si="16"/>
        <v>1.5156840078328622</v>
      </c>
      <c r="R28" s="16">
        <f t="shared" si="2"/>
        <v>0.11736955777199531</v>
      </c>
      <c r="S28" s="16">
        <f t="shared" si="17"/>
        <v>2.4800447304313047</v>
      </c>
      <c r="T28" s="15">
        <f t="shared" si="18"/>
        <v>0.79338842975206614</v>
      </c>
      <c r="U28" s="17">
        <f t="shared" si="19"/>
        <v>0.76616177205709957</v>
      </c>
      <c r="V28" s="16">
        <f t="shared" si="20"/>
        <v>0.19247711952373339</v>
      </c>
      <c r="W28" s="16">
        <f t="shared" si="21"/>
        <v>0.1532961913473618</v>
      </c>
      <c r="X28" s="97">
        <f t="shared" si="3"/>
        <v>-3.0141482990683919</v>
      </c>
      <c r="Y28" s="98">
        <f t="shared" si="4"/>
        <v>1.5428759566712458</v>
      </c>
    </row>
    <row r="29" spans="1:25" ht="10.050000000000001" customHeight="1" x14ac:dyDescent="0.25">
      <c r="A29"/>
      <c r="B29" s="58"/>
      <c r="C29" s="31">
        <v>0.65</v>
      </c>
      <c r="D29" s="30">
        <f t="shared" si="5"/>
        <v>0.63493505412795859</v>
      </c>
      <c r="E29" s="4">
        <f t="shared" si="6"/>
        <v>4.2649829351383631E-2</v>
      </c>
      <c r="F29" s="4">
        <f t="shared" si="7"/>
        <v>0.10378291955616213</v>
      </c>
      <c r="G29" s="14">
        <f t="shared" si="8"/>
        <v>7.2256631032565233</v>
      </c>
      <c r="H29" s="19">
        <f t="shared" si="9"/>
        <v>14.451326206513047</v>
      </c>
      <c r="I29" s="17">
        <f t="shared" si="10"/>
        <v>1.5875515022676649</v>
      </c>
      <c r="J29" s="16">
        <f t="shared" si="0"/>
        <v>6.6653401392530842E-2</v>
      </c>
      <c r="K29" s="16">
        <f t="shared" si="11"/>
        <v>3.181348452951918</v>
      </c>
      <c r="L29" s="5">
        <f t="shared" si="12"/>
        <v>20.734511513692635</v>
      </c>
      <c r="M29" s="17">
        <f t="shared" si="13"/>
        <v>1.5834497069699049</v>
      </c>
      <c r="N29" s="16">
        <f t="shared" si="1"/>
        <v>4.6369666859283676E-2</v>
      </c>
      <c r="O29" s="16">
        <f t="shared" si="14"/>
        <v>3.5626455330224962</v>
      </c>
      <c r="P29" s="5">
        <f t="shared" si="15"/>
        <v>8.1681408993334621</v>
      </c>
      <c r="Q29" s="17">
        <f t="shared" si="16"/>
        <v>1.5944159896100489</v>
      </c>
      <c r="R29" s="16">
        <f t="shared" si="2"/>
        <v>0.11770168358598632</v>
      </c>
      <c r="S29" s="16">
        <f t="shared" si="17"/>
        <v>2.5597553122908501</v>
      </c>
      <c r="T29" s="15">
        <f t="shared" si="18"/>
        <v>0.81096408317580337</v>
      </c>
      <c r="U29" s="17">
        <f t="shared" si="19"/>
        <v>0.78191214017118515</v>
      </c>
      <c r="V29" s="16">
        <f t="shared" si="20"/>
        <v>0.20770861676456145</v>
      </c>
      <c r="W29" s="16">
        <f t="shared" si="21"/>
        <v>0.1599755353051561</v>
      </c>
      <c r="X29" s="97">
        <f t="shared" si="3"/>
        <v>-2.1521631812009172</v>
      </c>
      <c r="Y29" s="98">
        <f t="shared" si="4"/>
        <v>2.1937407386517238</v>
      </c>
    </row>
    <row r="30" spans="1:25" ht="10.050000000000001" customHeight="1" x14ac:dyDescent="0.25">
      <c r="A30"/>
      <c r="B30" s="58"/>
      <c r="C30" s="31">
        <v>0.7</v>
      </c>
      <c r="D30" s="30">
        <f t="shared" si="5"/>
        <v>0.68122223911661139</v>
      </c>
      <c r="E30" s="4">
        <f t="shared" si="6"/>
        <v>0.1005147071073649</v>
      </c>
      <c r="F30" s="4">
        <f t="shared" si="7"/>
        <v>0.12002601395390264</v>
      </c>
      <c r="G30" s="14">
        <f t="shared" si="8"/>
        <v>7.5398223686155035</v>
      </c>
      <c r="H30" s="19">
        <f t="shared" si="9"/>
        <v>15.079644737231007</v>
      </c>
      <c r="I30" s="17">
        <f t="shared" si="10"/>
        <v>1.621474495334303</v>
      </c>
      <c r="J30" s="16">
        <f t="shared" si="0"/>
        <v>4.2122977102121428E-2</v>
      </c>
      <c r="K30" s="16">
        <f t="shared" si="11"/>
        <v>3.248438491661124</v>
      </c>
      <c r="L30" s="5">
        <f t="shared" si="12"/>
        <v>21.362830044410593</v>
      </c>
      <c r="M30" s="17">
        <f t="shared" si="13"/>
        <v>1.6072330750026991</v>
      </c>
      <c r="N30" s="16">
        <f t="shared" si="1"/>
        <v>2.914714986172573E-2</v>
      </c>
      <c r="O30" s="16">
        <f t="shared" si="14"/>
        <v>3.609721013169735</v>
      </c>
      <c r="P30" s="5">
        <f t="shared" si="15"/>
        <v>8.7964594300514207</v>
      </c>
      <c r="Q30" s="17">
        <f t="shared" si="16"/>
        <v>1.653556227214338</v>
      </c>
      <c r="R30" s="16">
        <f t="shared" si="2"/>
        <v>7.5085701059308452E-2</v>
      </c>
      <c r="S30" s="16">
        <f t="shared" si="17"/>
        <v>2.6764792669712496</v>
      </c>
      <c r="T30" s="15">
        <f t="shared" si="18"/>
        <v>0.82638888888888884</v>
      </c>
      <c r="U30" s="17">
        <f t="shared" si="19"/>
        <v>0.79567070233045545</v>
      </c>
      <c r="V30" s="16">
        <f t="shared" si="20"/>
        <v>0.22058125562187203</v>
      </c>
      <c r="W30" s="16">
        <f t="shared" si="21"/>
        <v>0.16594460291365665</v>
      </c>
      <c r="X30" s="97">
        <f t="shared" si="3"/>
        <v>-1.2310473922915182</v>
      </c>
      <c r="Y30" s="98">
        <f t="shared" si="4"/>
        <v>2.5179161117922506</v>
      </c>
    </row>
    <row r="31" spans="1:25" ht="10.050000000000001" customHeight="1" x14ac:dyDescent="0.25">
      <c r="A31"/>
      <c r="B31" s="58"/>
      <c r="C31" s="31">
        <v>0.75</v>
      </c>
      <c r="D31" s="30">
        <f t="shared" si="5"/>
        <v>0.72695424715008683</v>
      </c>
      <c r="E31" s="4">
        <f t="shared" si="6"/>
        <v>0.15216360107879739</v>
      </c>
      <c r="F31" s="4">
        <f t="shared" si="7"/>
        <v>0.13736999146942169</v>
      </c>
      <c r="G31" s="14">
        <f t="shared" si="8"/>
        <v>7.8539816339744828</v>
      </c>
      <c r="H31" s="19">
        <f t="shared" si="9"/>
        <v>15.707963267948966</v>
      </c>
      <c r="I31" s="17">
        <f t="shared" si="10"/>
        <v>1.6339648461161747</v>
      </c>
      <c r="J31" s="16">
        <f t="shared" si="0"/>
        <v>3.9612062759442068E-3</v>
      </c>
      <c r="K31" s="16">
        <f t="shared" si="11"/>
        <v>3.327422257007556</v>
      </c>
      <c r="L31" s="5">
        <f t="shared" si="12"/>
        <v>21.991148575128552</v>
      </c>
      <c r="M31" s="17">
        <f t="shared" si="13"/>
        <v>1.6160855185955882</v>
      </c>
      <c r="N31" s="16">
        <f t="shared" si="1"/>
        <v>2.043111244240059E-3</v>
      </c>
      <c r="O31" s="16">
        <f t="shared" si="14"/>
        <v>3.6658125886604731</v>
      </c>
      <c r="P31" s="5">
        <f t="shared" si="15"/>
        <v>9.4247779607693793</v>
      </c>
      <c r="Q31" s="17">
        <f t="shared" si="16"/>
        <v>1.6747617989799721</v>
      </c>
      <c r="R31" s="16">
        <f t="shared" si="2"/>
        <v>1.0620203063686162E-2</v>
      </c>
      <c r="S31" s="16">
        <f t="shared" si="17"/>
        <v>2.8099376364538236</v>
      </c>
      <c r="T31" s="15">
        <f t="shared" si="18"/>
        <v>0.84</v>
      </c>
      <c r="U31" s="17">
        <f t="shared" si="19"/>
        <v>0.80776071908591762</v>
      </c>
      <c r="V31" s="16">
        <f t="shared" si="20"/>
        <v>0.23156788253245628</v>
      </c>
      <c r="W31" s="16">
        <f t="shared" si="21"/>
        <v>0.17129439532276594</v>
      </c>
      <c r="X31" s="97">
        <f t="shared" si="3"/>
        <v>-0.34376438014816685</v>
      </c>
      <c r="Y31" s="98">
        <f t="shared" si="4"/>
        <v>2.5441872808310997</v>
      </c>
    </row>
    <row r="32" spans="1:25" ht="10.050000000000001" customHeight="1" x14ac:dyDescent="0.25">
      <c r="A32"/>
      <c r="B32" s="58"/>
      <c r="C32" s="31">
        <v>0.8</v>
      </c>
      <c r="D32" s="30">
        <f t="shared" si="5"/>
        <v>0.77209578548199642</v>
      </c>
      <c r="E32" s="4">
        <f t="shared" si="6"/>
        <v>0.19827861605093433</v>
      </c>
      <c r="F32" s="4">
        <f t="shared" si="7"/>
        <v>0.15579349763485595</v>
      </c>
      <c r="G32" s="14">
        <f t="shared" si="8"/>
        <v>8.1681408993334621</v>
      </c>
      <c r="H32" s="19">
        <f t="shared" si="9"/>
        <v>16.336281798666924</v>
      </c>
      <c r="I32" s="17">
        <f t="shared" si="10"/>
        <v>1.6221192277740801</v>
      </c>
      <c r="J32" s="16">
        <f t="shared" si="0"/>
        <v>-3.2753931926041702E-2</v>
      </c>
      <c r="K32" s="16">
        <f t="shared" si="11"/>
        <v>3.4033581083628235</v>
      </c>
      <c r="L32" s="5">
        <f t="shared" si="12"/>
        <v>22.61946710584651</v>
      </c>
      <c r="M32" s="17">
        <f t="shared" si="13"/>
        <v>1.6075618667543539</v>
      </c>
      <c r="N32" s="16">
        <f t="shared" si="1"/>
        <v>-2.4323135914127825E-2</v>
      </c>
      <c r="O32" s="16">
        <f t="shared" si="14"/>
        <v>3.7203497127855378</v>
      </c>
      <c r="P32" s="5">
        <f t="shared" si="15"/>
        <v>10.053096491487338</v>
      </c>
      <c r="Q32" s="17">
        <f t="shared" si="16"/>
        <v>1.6553501938488411</v>
      </c>
      <c r="R32" s="16">
        <f t="shared" si="2"/>
        <v>-4.9821339636885842E-2</v>
      </c>
      <c r="S32" s="16">
        <f t="shared" si="17"/>
        <v>2.9349177002919666</v>
      </c>
      <c r="T32" s="15">
        <f t="shared" si="18"/>
        <v>0.85207100591715978</v>
      </c>
      <c r="U32" s="17">
        <f t="shared" si="19"/>
        <v>0.81844234980084496</v>
      </c>
      <c r="V32" s="16">
        <f t="shared" si="20"/>
        <v>0.24102702163781858</v>
      </c>
      <c r="W32" s="16">
        <f t="shared" si="21"/>
        <v>0.17610322801510858</v>
      </c>
      <c r="X32" s="97">
        <f t="shared" si="3"/>
        <v>0.43560900502076527</v>
      </c>
      <c r="Y32" s="98">
        <f t="shared" si="4"/>
        <v>2.3204058293456509</v>
      </c>
    </row>
    <row r="33" spans="1:25" ht="10.050000000000001" customHeight="1" x14ac:dyDescent="0.25">
      <c r="A33"/>
      <c r="B33" s="58"/>
      <c r="C33" s="31">
        <v>0.85</v>
      </c>
      <c r="D33" s="30">
        <f t="shared" si="5"/>
        <v>0.81661243718617671</v>
      </c>
      <c r="E33" s="4">
        <f t="shared" si="6"/>
        <v>0.23942283685179949</v>
      </c>
      <c r="F33" s="4">
        <f t="shared" si="7"/>
        <v>0.17527389865042559</v>
      </c>
      <c r="G33" s="14">
        <f t="shared" si="8"/>
        <v>8.4823001646924414</v>
      </c>
      <c r="H33" s="19">
        <f t="shared" si="9"/>
        <v>16.964600329384883</v>
      </c>
      <c r="I33" s="17">
        <f t="shared" si="10"/>
        <v>1.5921298799269867</v>
      </c>
      <c r="J33" s="16">
        <f t="shared" si="0"/>
        <v>-5.4633743007761471E-2</v>
      </c>
      <c r="K33" s="16">
        <f t="shared" si="11"/>
        <v>3.4629782474273907</v>
      </c>
      <c r="L33" s="5">
        <f t="shared" si="12"/>
        <v>23.247785636564469</v>
      </c>
      <c r="M33" s="17">
        <f t="shared" si="13"/>
        <v>1.5857813256059092</v>
      </c>
      <c r="N33" s="16">
        <f t="shared" si="1"/>
        <v>-4.0195698865473695E-2</v>
      </c>
      <c r="O33" s="16">
        <f t="shared" si="14"/>
        <v>3.7636212499249977</v>
      </c>
      <c r="P33" s="5">
        <f t="shared" si="15"/>
        <v>10.681415022205297</v>
      </c>
      <c r="Q33" s="17">
        <f t="shared" si="16"/>
        <v>1.607218843248186</v>
      </c>
      <c r="R33" s="16">
        <f t="shared" si="2"/>
        <v>-8.5026328353719816E-2</v>
      </c>
      <c r="S33" s="16">
        <f t="shared" si="17"/>
        <v>3.0307473108252361</v>
      </c>
      <c r="T33" s="15">
        <f t="shared" si="18"/>
        <v>0.86282578875171467</v>
      </c>
      <c r="U33" s="17">
        <f t="shared" si="19"/>
        <v>0.82792687372903628</v>
      </c>
      <c r="V33" s="16">
        <f t="shared" si="20"/>
        <v>0.24923480052491107</v>
      </c>
      <c r="W33" s="16">
        <f t="shared" si="21"/>
        <v>0.1804383891668713</v>
      </c>
      <c r="X33" s="97">
        <f t="shared" si="3"/>
        <v>1.0541146144110038</v>
      </c>
      <c r="Y33" s="98">
        <f t="shared" si="4"/>
        <v>1.9070157206766452</v>
      </c>
    </row>
    <row r="34" spans="1:25" ht="10.050000000000001" customHeight="1" x14ac:dyDescent="0.25">
      <c r="A34"/>
      <c r="B34" s="58"/>
      <c r="C34" s="31">
        <v>0.9</v>
      </c>
      <c r="D34" s="30">
        <f t="shared" si="5"/>
        <v>0.86047071074529291</v>
      </c>
      <c r="E34" s="4">
        <f t="shared" si="6"/>
        <v>0.27606783056624001</v>
      </c>
      <c r="F34" s="4">
        <f t="shared" si="7"/>
        <v>0.19578731877593369</v>
      </c>
      <c r="G34" s="14">
        <f t="shared" si="8"/>
        <v>8.7964594300514207</v>
      </c>
      <c r="H34" s="19">
        <f t="shared" si="9"/>
        <v>17.592918860102841</v>
      </c>
      <c r="I34" s="17">
        <f t="shared" si="10"/>
        <v>1.5563575666894631</v>
      </c>
      <c r="J34" s="16">
        <f t="shared" si="0"/>
        <v>-5.4702311819630811E-2</v>
      </c>
      <c r="K34" s="16">
        <f t="shared" si="11"/>
        <v>3.4994144604101343</v>
      </c>
      <c r="L34" s="5">
        <f t="shared" si="12"/>
        <v>23.876104167282428</v>
      </c>
      <c r="M34" s="17">
        <f t="shared" si="13"/>
        <v>1.5595496518922134</v>
      </c>
      <c r="N34" s="16">
        <f t="shared" si="1"/>
        <v>-4.0232552497039276E-2</v>
      </c>
      <c r="O34" s="16">
        <f t="shared" si="14"/>
        <v>3.790326350638725</v>
      </c>
      <c r="P34" s="5">
        <f t="shared" si="15"/>
        <v>11.309733552923255</v>
      </c>
      <c r="Q34" s="17">
        <f t="shared" si="16"/>
        <v>1.5509962220478686</v>
      </c>
      <c r="R34" s="16">
        <f t="shared" si="2"/>
        <v>-8.519570071195659E-2</v>
      </c>
      <c r="S34" s="16">
        <f t="shared" si="17"/>
        <v>3.0880750970234212</v>
      </c>
      <c r="T34" s="15">
        <f t="shared" si="18"/>
        <v>0.87244897959183676</v>
      </c>
      <c r="U34" s="17">
        <f t="shared" si="19"/>
        <v>0.83638731320600712</v>
      </c>
      <c r="V34" s="16">
        <f t="shared" si="20"/>
        <v>0.25640686858267292</v>
      </c>
      <c r="W34" s="16">
        <f t="shared" si="21"/>
        <v>0.18435769368946975</v>
      </c>
      <c r="X34" s="97">
        <f t="shared" si="3"/>
        <v>1.4805439662165496</v>
      </c>
      <c r="Y34" s="98">
        <f t="shared" si="4"/>
        <v>1.3706605011450073</v>
      </c>
    </row>
    <row r="35" spans="1:25" ht="10.050000000000001" customHeight="1" x14ac:dyDescent="0.25">
      <c r="A35"/>
      <c r="B35" s="58"/>
      <c r="C35" s="31">
        <v>0.95</v>
      </c>
      <c r="D35" s="30">
        <f t="shared" si="5"/>
        <v>0.90363808799884093</v>
      </c>
      <c r="E35" s="4">
        <f t="shared" si="6"/>
        <v>0.30861369088574198</v>
      </c>
      <c r="F35" s="4">
        <f t="shared" si="7"/>
        <v>0.21730867972670739</v>
      </c>
      <c r="G35" s="14">
        <f t="shared" si="8"/>
        <v>9.1106186954104</v>
      </c>
      <c r="H35" s="19">
        <f t="shared" si="9"/>
        <v>18.2212373908208</v>
      </c>
      <c r="I35" s="17">
        <f t="shared" si="10"/>
        <v>1.5283952952433282</v>
      </c>
      <c r="J35" s="16">
        <f t="shared" si="0"/>
        <v>-3.4465443632889503E-2</v>
      </c>
      <c r="K35" s="16">
        <f t="shared" si="11"/>
        <v>3.5142689120346633</v>
      </c>
      <c r="L35" s="5">
        <f t="shared" si="12"/>
        <v>24.504422698000386</v>
      </c>
      <c r="M35" s="17">
        <f t="shared" si="13"/>
        <v>1.5388585865894964</v>
      </c>
      <c r="N35" s="16">
        <f t="shared" si="1"/>
        <v>-2.5242724711858511E-2</v>
      </c>
      <c r="O35" s="16">
        <f t="shared" si="14"/>
        <v>3.8013120092568049</v>
      </c>
      <c r="P35" s="5">
        <f t="shared" si="15"/>
        <v>11.938052083641214</v>
      </c>
      <c r="Q35" s="17">
        <f t="shared" si="16"/>
        <v>1.5078819554311114</v>
      </c>
      <c r="R35" s="16">
        <f t="shared" si="2"/>
        <v>-5.4058677211128892E-2</v>
      </c>
      <c r="S35" s="16">
        <f t="shared" si="17"/>
        <v>3.1110052947928692</v>
      </c>
      <c r="T35" s="15">
        <f t="shared" si="18"/>
        <v>0.88109393579072537</v>
      </c>
      <c r="U35" s="17">
        <f t="shared" si="19"/>
        <v>0.84396646018436039</v>
      </c>
      <c r="V35" s="16">
        <f t="shared" si="20"/>
        <v>0.26271375906588168</v>
      </c>
      <c r="W35" s="16">
        <f t="shared" si="21"/>
        <v>0.18791087125725717</v>
      </c>
      <c r="X35" s="97">
        <f t="shared" si="3"/>
        <v>1.7045687799330442</v>
      </c>
      <c r="Y35" s="98">
        <f t="shared" si="4"/>
        <v>0.7782241560430192</v>
      </c>
    </row>
    <row r="36" spans="1:25" s="11" customFormat="1" ht="10.050000000000001" customHeight="1" x14ac:dyDescent="0.25">
      <c r="A36" s="10"/>
      <c r="B36" s="58"/>
      <c r="C36" s="31">
        <v>1</v>
      </c>
      <c r="D36" s="30">
        <f t="shared" si="5"/>
        <v>0.94608307036718298</v>
      </c>
      <c r="E36" s="4">
        <f t="shared" si="6"/>
        <v>0.33740392299943528</v>
      </c>
      <c r="F36" s="4">
        <f t="shared" si="7"/>
        <v>0.23981174200056471</v>
      </c>
      <c r="G36" s="14">
        <f t="shared" si="8"/>
        <v>9.4247779607693793</v>
      </c>
      <c r="H36" s="19">
        <f t="shared" si="9"/>
        <v>18.849555921538759</v>
      </c>
      <c r="I36" s="17">
        <f t="shared" si="10"/>
        <v>1.5180339616003276</v>
      </c>
      <c r="J36" s="16">
        <f t="shared" si="0"/>
        <v>-2.769358602408456E-3</v>
      </c>
      <c r="K36" s="16">
        <f t="shared" si="11"/>
        <v>3.5164743786798636</v>
      </c>
      <c r="L36" s="5">
        <f t="shared" si="12"/>
        <v>25.132741228718345</v>
      </c>
      <c r="M36" s="17">
        <f t="shared" si="13"/>
        <v>1.5311312864532034</v>
      </c>
      <c r="N36" s="16">
        <f t="shared" si="1"/>
        <v>-1.5684592939844144E-3</v>
      </c>
      <c r="O36" s="16">
        <f t="shared" si="14"/>
        <v>3.8029555518232203</v>
      </c>
      <c r="P36" s="5">
        <f t="shared" si="15"/>
        <v>12.566370614359172</v>
      </c>
      <c r="Q36" s="17">
        <f t="shared" si="16"/>
        <v>1.4921612255843764</v>
      </c>
      <c r="R36" s="16">
        <f t="shared" si="2"/>
        <v>-6.1166390329145948E-3</v>
      </c>
      <c r="S36" s="16">
        <f t="shared" si="17"/>
        <v>3.1143565510022051</v>
      </c>
      <c r="T36" s="15">
        <f t="shared" si="18"/>
        <v>0.88888888888888884</v>
      </c>
      <c r="U36" s="17">
        <f t="shared" si="19"/>
        <v>0.85078300555799213</v>
      </c>
      <c r="V36" s="16">
        <f t="shared" si="20"/>
        <v>0.26829185579229364</v>
      </c>
      <c r="W36" s="16">
        <f t="shared" si="21"/>
        <v>0.19114077355132283</v>
      </c>
      <c r="X36" s="97">
        <f t="shared" si="3"/>
        <v>1.7345498180145211</v>
      </c>
      <c r="Y36" s="98">
        <f t="shared" si="4"/>
        <v>0.19163116744613085</v>
      </c>
    </row>
    <row r="37" spans="1:25" ht="10.050000000000001" customHeight="1" x14ac:dyDescent="0.25">
      <c r="A37"/>
      <c r="B37"/>
      <c r="C37" s="31">
        <v>1.05</v>
      </c>
      <c r="D37" s="30">
        <f t="shared" si="5"/>
        <v>0.98777522327158807</v>
      </c>
      <c r="E37" s="4">
        <f t="shared" si="6"/>
        <v>0.36273668111058038</v>
      </c>
      <c r="F37" s="4">
        <f t="shared" si="7"/>
        <v>0.26326914805885165</v>
      </c>
      <c r="G37" s="14">
        <f t="shared" si="8"/>
        <v>9.7389372261283587</v>
      </c>
      <c r="H37" s="19">
        <f t="shared" si="9"/>
        <v>19.477874452256717</v>
      </c>
      <c r="I37" s="17">
        <f t="shared" si="10"/>
        <v>1.5279476951372326</v>
      </c>
      <c r="J37" s="16">
        <f t="shared" si="0"/>
        <v>2.7922358075112008E-2</v>
      </c>
      <c r="K37" s="16">
        <f t="shared" si="11"/>
        <v>3.5185724848253344</v>
      </c>
      <c r="L37" s="5">
        <f t="shared" si="12"/>
        <v>25.7610597594363</v>
      </c>
      <c r="M37" s="17">
        <f t="shared" si="13"/>
        <v>1.5386067823090446</v>
      </c>
      <c r="N37" s="16">
        <f t="shared" si="1"/>
        <v>2.1541164106793076E-2</v>
      </c>
      <c r="O37" s="16">
        <f t="shared" si="14"/>
        <v>3.8045385410128141</v>
      </c>
      <c r="P37" s="5">
        <f t="shared" si="15"/>
        <v>13.194689145077131</v>
      </c>
      <c r="Q37" s="17">
        <f t="shared" si="16"/>
        <v>1.5068740201661184</v>
      </c>
      <c r="R37" s="16">
        <f t="shared" si="2"/>
        <v>3.9564052476913858E-2</v>
      </c>
      <c r="S37" s="16">
        <f t="shared" si="17"/>
        <v>3.1174660236618088</v>
      </c>
      <c r="T37" s="15">
        <f t="shared" si="18"/>
        <v>0.89594172736732569</v>
      </c>
      <c r="U37" s="17">
        <f t="shared" si="19"/>
        <v>0.85693626627812369</v>
      </c>
      <c r="V37" s="16">
        <f t="shared" si="20"/>
        <v>0.27325135223904318</v>
      </c>
      <c r="W37" s="16">
        <f t="shared" si="21"/>
        <v>0.19408440821839509</v>
      </c>
      <c r="X37" s="97">
        <f t="shared" si="3"/>
        <v>1.594301217329037</v>
      </c>
      <c r="Y37" s="98">
        <f t="shared" si="4"/>
        <v>-0.33636468330046632</v>
      </c>
    </row>
    <row r="38" spans="1:25" ht="10.050000000000001" customHeight="1" x14ac:dyDescent="0.25">
      <c r="A38"/>
      <c r="B38"/>
      <c r="C38" s="31">
        <v>1.1000000000000001</v>
      </c>
      <c r="D38" s="30">
        <f t="shared" si="5"/>
        <v>1.0286852186737336</v>
      </c>
      <c r="E38" s="4">
        <f t="shared" si="6"/>
        <v>0.38487337752311801</v>
      </c>
      <c r="F38" s="4">
        <f t="shared" si="7"/>
        <v>0.28765246728120697</v>
      </c>
      <c r="G38" s="14">
        <f t="shared" si="8"/>
        <v>10.053096491487338</v>
      </c>
      <c r="H38" s="19">
        <f t="shared" si="9"/>
        <v>20.106192982974676</v>
      </c>
      <c r="I38" s="17">
        <f t="shared" si="10"/>
        <v>1.5531817609258336</v>
      </c>
      <c r="J38" s="16">
        <f t="shared" si="0"/>
        <v>4.6320575257535079E-2</v>
      </c>
      <c r="K38" s="16">
        <f t="shared" si="11"/>
        <v>3.5319229659574911</v>
      </c>
      <c r="L38" s="5">
        <f t="shared" si="12"/>
        <v>26.389378290154262</v>
      </c>
      <c r="M38" s="17">
        <f t="shared" si="13"/>
        <v>1.5577655575704032</v>
      </c>
      <c r="N38" s="16">
        <f t="shared" si="1"/>
        <v>3.5497893318993778E-2</v>
      </c>
      <c r="O38" s="16">
        <f t="shared" si="14"/>
        <v>3.8146793633796743</v>
      </c>
      <c r="P38" s="5">
        <f t="shared" si="15"/>
        <v>13.823007675795091</v>
      </c>
      <c r="Q38" s="17">
        <f t="shared" si="16"/>
        <v>1.5438274376473611</v>
      </c>
      <c r="R38" s="16">
        <f t="shared" si="2"/>
        <v>6.6550961367930928E-2</v>
      </c>
      <c r="S38" s="16">
        <f t="shared" si="17"/>
        <v>3.1369991304056852</v>
      </c>
      <c r="T38" s="15">
        <f t="shared" si="18"/>
        <v>0.90234375</v>
      </c>
      <c r="U38" s="17">
        <f t="shared" si="19"/>
        <v>0.86250986488827963</v>
      </c>
      <c r="V38" s="16">
        <f t="shared" si="20"/>
        <v>0.277682114536349</v>
      </c>
      <c r="W38" s="16">
        <f t="shared" si="21"/>
        <v>0.19677381650588205</v>
      </c>
      <c r="X38" s="97">
        <f t="shared" si="3"/>
        <v>1.3191197769193401</v>
      </c>
      <c r="Y38" s="98">
        <f t="shared" si="4"/>
        <v>-0.7651726389117357</v>
      </c>
    </row>
    <row r="39" spans="1:25" ht="10.050000000000001" customHeight="1" x14ac:dyDescent="0.25">
      <c r="A39"/>
      <c r="B39"/>
      <c r="C39" s="31">
        <v>1.1499999999999999</v>
      </c>
      <c r="D39" s="30">
        <f t="shared" si="5"/>
        <v>1.0687848756617571</v>
      </c>
      <c r="E39" s="4">
        <f t="shared" si="6"/>
        <v>0.40404536476466807</v>
      </c>
      <c r="F39" s="4">
        <f t="shared" si="7"/>
        <v>0.31293224261049052</v>
      </c>
      <c r="G39" s="14">
        <f t="shared" si="8"/>
        <v>10.367255756846317</v>
      </c>
      <c r="H39" s="19">
        <f t="shared" si="9"/>
        <v>20.734511513692635</v>
      </c>
      <c r="I39" s="17">
        <f t="shared" si="10"/>
        <v>1.5834497069699049</v>
      </c>
      <c r="J39" s="16">
        <f t="shared" si="0"/>
        <v>4.6369666859283676E-2</v>
      </c>
      <c r="K39" s="16">
        <f t="shared" si="11"/>
        <v>3.5626455330224962</v>
      </c>
      <c r="L39" s="5">
        <f t="shared" si="12"/>
        <v>27.017696820872221</v>
      </c>
      <c r="M39" s="17">
        <f t="shared" si="13"/>
        <v>1.5809111649840977</v>
      </c>
      <c r="N39" s="16">
        <f t="shared" si="1"/>
        <v>3.5526607635928631E-2</v>
      </c>
      <c r="O39" s="16">
        <f t="shared" si="14"/>
        <v>3.8381811464729334</v>
      </c>
      <c r="P39" s="5">
        <f t="shared" si="15"/>
        <v>14.451326206513047</v>
      </c>
      <c r="Q39" s="17">
        <f t="shared" si="16"/>
        <v>1.5875515022676649</v>
      </c>
      <c r="R39" s="16">
        <f t="shared" si="2"/>
        <v>6.6653401392530842E-2</v>
      </c>
      <c r="S39" s="16">
        <f t="shared" si="17"/>
        <v>3.181348452951918</v>
      </c>
      <c r="T39" s="15">
        <f t="shared" si="18"/>
        <v>0.90817263544536275</v>
      </c>
      <c r="U39" s="17">
        <f t="shared" si="19"/>
        <v>0.86757461847838002</v>
      </c>
      <c r="V39" s="16">
        <f t="shared" si="20"/>
        <v>0.28165805921694198</v>
      </c>
      <c r="W39" s="16">
        <f t="shared" si="21"/>
        <v>0.19923681447280975</v>
      </c>
      <c r="X39" s="97">
        <f t="shared" si="3"/>
        <v>0.95144593254035914</v>
      </c>
      <c r="Y39" s="98">
        <f t="shared" si="4"/>
        <v>-1.0680952133987716</v>
      </c>
    </row>
    <row r="40" spans="1:25" ht="10.050000000000001" customHeight="1" x14ac:dyDescent="0.25">
      <c r="A40"/>
      <c r="B40"/>
      <c r="C40" s="31">
        <v>1.2</v>
      </c>
      <c r="D40" s="30">
        <f t="shared" si="5"/>
        <v>1.1080471990137186</v>
      </c>
      <c r="E40" s="4">
        <f t="shared" si="6"/>
        <v>0.42045918299270757</v>
      </c>
      <c r="F40" s="4">
        <f t="shared" si="7"/>
        <v>0.33907803880124698</v>
      </c>
      <c r="G40" s="14">
        <f t="shared" si="8"/>
        <v>10.681415022205297</v>
      </c>
      <c r="H40" s="19">
        <f t="shared" si="9"/>
        <v>21.362830044410593</v>
      </c>
      <c r="I40" s="17">
        <f t="shared" si="10"/>
        <v>1.6072330750026991</v>
      </c>
      <c r="J40" s="16">
        <f t="shared" si="0"/>
        <v>2.914714986172573E-2</v>
      </c>
      <c r="K40" s="16">
        <f t="shared" si="11"/>
        <v>3.609721013169735</v>
      </c>
      <c r="L40" s="5">
        <f t="shared" si="12"/>
        <v>27.646015351590183</v>
      </c>
      <c r="M40" s="17">
        <f t="shared" si="13"/>
        <v>1.59922208669777</v>
      </c>
      <c r="N40" s="16">
        <f t="shared" si="1"/>
        <v>2.2258644599587374E-2</v>
      </c>
      <c r="O40" s="16">
        <f t="shared" si="14"/>
        <v>3.8744386277339733</v>
      </c>
      <c r="P40" s="5">
        <f t="shared" si="15"/>
        <v>15.079644737231007</v>
      </c>
      <c r="Q40" s="17">
        <f t="shared" si="16"/>
        <v>1.621474495334303</v>
      </c>
      <c r="R40" s="16">
        <f t="shared" si="2"/>
        <v>4.2122977102121428E-2</v>
      </c>
      <c r="S40" s="16">
        <f t="shared" si="17"/>
        <v>3.248438491661124</v>
      </c>
      <c r="T40" s="15">
        <f t="shared" si="18"/>
        <v>0.91349480968858132</v>
      </c>
      <c r="U40" s="17">
        <f t="shared" si="19"/>
        <v>0.87219082533480818</v>
      </c>
      <c r="V40" s="16">
        <f t="shared" si="20"/>
        <v>0.2852404626064996</v>
      </c>
      <c r="W40" s="16">
        <f t="shared" si="21"/>
        <v>0.2014976174273844</v>
      </c>
      <c r="X40" s="97">
        <f t="shared" si="3"/>
        <v>0.53648535426524857</v>
      </c>
      <c r="Y40" s="98">
        <f t="shared" si="4"/>
        <v>-1.2327782835750771</v>
      </c>
    </row>
    <row r="41" spans="1:25" ht="10.050000000000001" customHeight="1" x14ac:dyDescent="0.25">
      <c r="A41"/>
      <c r="B41"/>
      <c r="C41" s="31">
        <v>1.25</v>
      </c>
      <c r="D41" s="30">
        <f t="shared" si="5"/>
        <v>1.1464464156732346</v>
      </c>
      <c r="E41" s="4">
        <f t="shared" si="6"/>
        <v>0.43430072413201953</v>
      </c>
      <c r="F41" s="4">
        <f t="shared" si="7"/>
        <v>0.36605849218219016</v>
      </c>
      <c r="G41" s="14">
        <f t="shared" si="8"/>
        <v>10.995574287564276</v>
      </c>
      <c r="H41" s="19">
        <f t="shared" si="9"/>
        <v>21.991148575128552</v>
      </c>
      <c r="I41" s="17">
        <f t="shared" si="10"/>
        <v>1.6160855185955882</v>
      </c>
      <c r="J41" s="16">
        <f t="shared" si="0"/>
        <v>2.043111244240059E-3</v>
      </c>
      <c r="K41" s="16">
        <f t="shared" si="11"/>
        <v>3.6658125886604731</v>
      </c>
      <c r="L41" s="5">
        <f t="shared" si="12"/>
        <v>28.274333882308138</v>
      </c>
      <c r="M41" s="17">
        <f t="shared" si="13"/>
        <v>1.6060799658863378</v>
      </c>
      <c r="N41" s="16">
        <f t="shared" si="1"/>
        <v>1.2444711522459073E-3</v>
      </c>
      <c r="O41" s="16">
        <f t="shared" si="14"/>
        <v>3.9179256570333738</v>
      </c>
      <c r="P41" s="5">
        <f t="shared" si="15"/>
        <v>15.707963267948966</v>
      </c>
      <c r="Q41" s="17">
        <f t="shared" si="16"/>
        <v>1.6339648461161747</v>
      </c>
      <c r="R41" s="16">
        <f t="shared" si="2"/>
        <v>3.9612062759442068E-3</v>
      </c>
      <c r="S41" s="16">
        <f t="shared" si="17"/>
        <v>3.327422257007556</v>
      </c>
      <c r="T41" s="15">
        <f t="shared" si="18"/>
        <v>0.91836734693877553</v>
      </c>
      <c r="U41" s="17">
        <f t="shared" si="19"/>
        <v>0.87641008862962178</v>
      </c>
      <c r="V41" s="16">
        <f t="shared" si="20"/>
        <v>0.2884804910950961</v>
      </c>
      <c r="W41" s="16">
        <f t="shared" si="21"/>
        <v>0.20357736556459705</v>
      </c>
      <c r="X41" s="97">
        <f t="shared" si="3"/>
        <v>0.11810662217004053</v>
      </c>
      <c r="Y41" s="98">
        <f t="shared" si="4"/>
        <v>-1.2605753010089524</v>
      </c>
    </row>
    <row r="42" spans="1:25" ht="10.050000000000001" customHeight="1" x14ac:dyDescent="0.25">
      <c r="A42"/>
      <c r="B42"/>
      <c r="C42" s="31">
        <v>1.3</v>
      </c>
      <c r="D42" s="30">
        <f t="shared" si="5"/>
        <v>1.1839580090760631</v>
      </c>
      <c r="E42" s="4">
        <f t="shared" si="6"/>
        <v>0.44573856762700159</v>
      </c>
      <c r="F42" s="4">
        <f t="shared" si="7"/>
        <v>0.39384136184048946</v>
      </c>
      <c r="G42" s="14">
        <f t="shared" si="8"/>
        <v>11.309733552923255</v>
      </c>
      <c r="H42" s="19">
        <f t="shared" si="9"/>
        <v>22.61946710584651</v>
      </c>
      <c r="I42" s="17">
        <f t="shared" si="10"/>
        <v>1.6075618667543539</v>
      </c>
      <c r="J42" s="16">
        <f t="shared" si="0"/>
        <v>-2.4323135914127825E-2</v>
      </c>
      <c r="K42" s="16">
        <f t="shared" si="11"/>
        <v>3.7203497127855378</v>
      </c>
      <c r="L42" s="5">
        <f t="shared" si="12"/>
        <v>28.902652413026093</v>
      </c>
      <c r="M42" s="17">
        <f t="shared" si="13"/>
        <v>1.5994246512832855</v>
      </c>
      <c r="N42" s="16">
        <f t="shared" si="1"/>
        <v>-1.9324510235592562E-2</v>
      </c>
      <c r="O42" s="16">
        <f t="shared" si="14"/>
        <v>3.9604735451399868</v>
      </c>
      <c r="P42" s="5">
        <f t="shared" si="15"/>
        <v>16.336281798666924</v>
      </c>
      <c r="Q42" s="17">
        <f t="shared" si="16"/>
        <v>1.6221192277740801</v>
      </c>
      <c r="R42" s="16">
        <f t="shared" si="2"/>
        <v>-3.2753931926041702E-2</v>
      </c>
      <c r="S42" s="16">
        <f t="shared" si="17"/>
        <v>3.4033581083628235</v>
      </c>
      <c r="T42" s="15">
        <f t="shared" si="18"/>
        <v>0.9228395061728395</v>
      </c>
      <c r="U42" s="17">
        <f t="shared" si="19"/>
        <v>0.88027678127063003</v>
      </c>
      <c r="V42" s="16">
        <f t="shared" si="20"/>
        <v>0.29142115601415752</v>
      </c>
      <c r="W42" s="16">
        <f t="shared" si="21"/>
        <v>0.20549456658419951</v>
      </c>
      <c r="X42" s="97">
        <f t="shared" si="3"/>
        <v>-0.26471289943828724</v>
      </c>
      <c r="Y42" s="98">
        <f t="shared" si="4"/>
        <v>-1.1647505603836013</v>
      </c>
    </row>
    <row r="43" spans="1:25" ht="10.050000000000001" customHeight="1" x14ac:dyDescent="0.25">
      <c r="A43"/>
      <c r="B43"/>
      <c r="C43" s="31">
        <v>1.35</v>
      </c>
      <c r="D43" s="30">
        <f t="shared" si="5"/>
        <v>1.2205587512705676</v>
      </c>
      <c r="E43" s="4">
        <f t="shared" si="6"/>
        <v>0.45492667531723607</v>
      </c>
      <c r="F43" s="4">
        <f t="shared" si="7"/>
        <v>0.42239358213310207</v>
      </c>
      <c r="G43" s="14">
        <f t="shared" si="8"/>
        <v>11.623892818282235</v>
      </c>
      <c r="H43" s="19">
        <f t="shared" si="9"/>
        <v>23.247785636564469</v>
      </c>
      <c r="I43" s="17">
        <f t="shared" si="10"/>
        <v>1.5857813256059092</v>
      </c>
      <c r="J43" s="16">
        <f t="shared" si="0"/>
        <v>-4.0195698865473695E-2</v>
      </c>
      <c r="K43" s="16">
        <f t="shared" si="11"/>
        <v>3.7636212499249977</v>
      </c>
      <c r="L43" s="5">
        <f t="shared" si="12"/>
        <v>29.530970943744055</v>
      </c>
      <c r="M43" s="17">
        <f t="shared" si="13"/>
        <v>1.5823279287501812</v>
      </c>
      <c r="N43" s="16">
        <f t="shared" si="1"/>
        <v>-3.1781263512500324E-2</v>
      </c>
      <c r="O43" s="16">
        <f t="shared" si="14"/>
        <v>3.9944365036378588</v>
      </c>
      <c r="P43" s="5">
        <f t="shared" si="15"/>
        <v>16.964600329384883</v>
      </c>
      <c r="Q43" s="17">
        <f t="shared" si="16"/>
        <v>1.5921298799269867</v>
      </c>
      <c r="R43" s="16">
        <f t="shared" si="2"/>
        <v>-5.4633743007761471E-2</v>
      </c>
      <c r="S43" s="16">
        <f t="shared" si="17"/>
        <v>3.4629782474273907</v>
      </c>
      <c r="T43" s="15">
        <f t="shared" si="18"/>
        <v>0.92695398100803506</v>
      </c>
      <c r="U43" s="17">
        <f t="shared" si="19"/>
        <v>0.8838292304221399</v>
      </c>
      <c r="V43" s="16">
        <f t="shared" si="20"/>
        <v>0.29409883860843589</v>
      </c>
      <c r="W43" s="16">
        <f t="shared" si="21"/>
        <v>0.20726546881750285</v>
      </c>
      <c r="X43" s="97">
        <f t="shared" si="3"/>
        <v>-0.58052234018397852</v>
      </c>
      <c r="Y43" s="98">
        <f t="shared" si="4"/>
        <v>-0.96804762510976794</v>
      </c>
    </row>
    <row r="44" spans="1:25" ht="10.050000000000001" customHeight="1" x14ac:dyDescent="0.25">
      <c r="A44"/>
      <c r="B44"/>
      <c r="C44" s="31">
        <v>1.4</v>
      </c>
      <c r="D44" s="30">
        <f t="shared" si="5"/>
        <v>1.2562267327792178</v>
      </c>
      <c r="E44" s="4">
        <f t="shared" si="6"/>
        <v>0.46200658519314441</v>
      </c>
      <c r="F44" s="4">
        <f t="shared" si="7"/>
        <v>0.45168131642806852</v>
      </c>
      <c r="G44" s="14">
        <f t="shared" si="8"/>
        <v>11.938052083641214</v>
      </c>
      <c r="H44" s="19">
        <f t="shared" si="9"/>
        <v>23.876104167282428</v>
      </c>
      <c r="I44" s="17">
        <f t="shared" si="10"/>
        <v>1.5595496518922134</v>
      </c>
      <c r="J44" s="16">
        <f t="shared" si="0"/>
        <v>-4.0232552497039276E-2</v>
      </c>
      <c r="K44" s="16">
        <f t="shared" si="11"/>
        <v>3.790326350638725</v>
      </c>
      <c r="L44" s="5">
        <f t="shared" si="12"/>
        <v>30.159289474462014</v>
      </c>
      <c r="M44" s="17">
        <f t="shared" si="13"/>
        <v>1.5616120284253632</v>
      </c>
      <c r="N44" s="16">
        <f t="shared" si="1"/>
        <v>-3.1810414790887975E-2</v>
      </c>
      <c r="O44" s="16">
        <f t="shared" si="14"/>
        <v>4.0155190641140788</v>
      </c>
      <c r="P44" s="5">
        <f t="shared" si="15"/>
        <v>17.592918860102841</v>
      </c>
      <c r="Q44" s="17">
        <f t="shared" si="16"/>
        <v>1.5563575666894631</v>
      </c>
      <c r="R44" s="16">
        <f t="shared" si="2"/>
        <v>-5.4702311819630811E-2</v>
      </c>
      <c r="S44" s="16">
        <f t="shared" si="17"/>
        <v>3.4994144604101343</v>
      </c>
      <c r="T44" s="15">
        <f t="shared" si="18"/>
        <v>0.93074792243767313</v>
      </c>
      <c r="U44" s="17">
        <f t="shared" si="19"/>
        <v>0.88710068140132881</v>
      </c>
      <c r="V44" s="16">
        <f t="shared" si="20"/>
        <v>0.29654449033607555</v>
      </c>
      <c r="W44" s="16">
        <f t="shared" si="21"/>
        <v>0.20890437629424777</v>
      </c>
      <c r="X44" s="97">
        <f t="shared" si="3"/>
        <v>-0.80747935417616057</v>
      </c>
      <c r="Y44" s="98">
        <f t="shared" si="4"/>
        <v>-0.69978182993897609</v>
      </c>
    </row>
    <row r="45" spans="1:25" ht="10.050000000000001" customHeight="1" x14ac:dyDescent="0.25">
      <c r="A45"/>
      <c r="B45"/>
      <c r="C45" s="31">
        <v>1.45</v>
      </c>
      <c r="D45" s="30">
        <f t="shared" si="5"/>
        <v>1.2909413901526361</v>
      </c>
      <c r="E45" s="4">
        <f t="shared" si="6"/>
        <v>0.4671092094559513</v>
      </c>
      <c r="F45" s="4">
        <f t="shared" si="7"/>
        <v>0.48167001197653175</v>
      </c>
      <c r="G45" s="14">
        <f t="shared" si="8"/>
        <v>12.252211349000193</v>
      </c>
      <c r="H45" s="19">
        <f t="shared" si="9"/>
        <v>24.504422698000386</v>
      </c>
      <c r="I45" s="17">
        <f t="shared" si="10"/>
        <v>1.5388585865894964</v>
      </c>
      <c r="J45" s="16">
        <f t="shared" si="0"/>
        <v>-2.5242724711858511E-2</v>
      </c>
      <c r="K45" s="16">
        <f t="shared" si="11"/>
        <v>3.8013120092568049</v>
      </c>
      <c r="L45" s="5">
        <f t="shared" si="12"/>
        <v>30.787608005179976</v>
      </c>
      <c r="M45" s="17">
        <f t="shared" si="13"/>
        <v>1.5451715259144154</v>
      </c>
      <c r="N45" s="16">
        <f t="shared" si="1"/>
        <v>-1.9893922056064106E-2</v>
      </c>
      <c r="O45" s="16">
        <f t="shared" si="14"/>
        <v>4.0242218585819902</v>
      </c>
      <c r="P45" s="5">
        <f t="shared" si="15"/>
        <v>18.2212373908208</v>
      </c>
      <c r="Q45" s="17">
        <f t="shared" si="16"/>
        <v>1.5283952952433282</v>
      </c>
      <c r="R45" s="16">
        <f t="shared" si="2"/>
        <v>-3.4465443632889503E-2</v>
      </c>
      <c r="S45" s="16">
        <f t="shared" si="17"/>
        <v>3.5142689120346633</v>
      </c>
      <c r="T45" s="15">
        <f t="shared" si="18"/>
        <v>0.93425378040762652</v>
      </c>
      <c r="U45" s="17">
        <f t="shared" si="19"/>
        <v>0.89012008672167564</v>
      </c>
      <c r="V45" s="16">
        <f t="shared" si="20"/>
        <v>0.29878458551438603</v>
      </c>
      <c r="W45" s="16">
        <f t="shared" si="21"/>
        <v>0.21042391532342175</v>
      </c>
      <c r="X45" s="97">
        <f t="shared" si="3"/>
        <v>-0.93415308946164788</v>
      </c>
      <c r="Y45" s="98">
        <f t="shared" si="4"/>
        <v>-0.39239542141253558</v>
      </c>
    </row>
    <row r="46" spans="1:25" ht="10.050000000000001" customHeight="1" x14ac:dyDescent="0.25">
      <c r="A46"/>
      <c r="B46"/>
      <c r="C46" s="31">
        <v>1.5</v>
      </c>
      <c r="D46" s="30">
        <f t="shared" si="5"/>
        <v>1.3246835311721197</v>
      </c>
      <c r="E46" s="4">
        <f t="shared" si="6"/>
        <v>0.47035631729386707</v>
      </c>
      <c r="F46" s="4">
        <f t="shared" si="7"/>
        <v>0.51232445581429731</v>
      </c>
      <c r="G46" s="14">
        <f t="shared" si="8"/>
        <v>12.566370614359172</v>
      </c>
      <c r="H46" s="19">
        <f t="shared" si="9"/>
        <v>25.132741228718345</v>
      </c>
      <c r="I46" s="17">
        <f t="shared" si="10"/>
        <v>1.5311312864532034</v>
      </c>
      <c r="J46" s="16">
        <f t="shared" si="0"/>
        <v>-1.5684592939844144E-3</v>
      </c>
      <c r="K46" s="16">
        <f t="shared" si="11"/>
        <v>3.8029555518232203</v>
      </c>
      <c r="L46" s="5">
        <f t="shared" si="12"/>
        <v>31.415926535897931</v>
      </c>
      <c r="M46" s="17">
        <f t="shared" si="13"/>
        <v>1.5390777142351562</v>
      </c>
      <c r="N46" s="16">
        <f t="shared" si="1"/>
        <v>-1.0090472277646256E-3</v>
      </c>
      <c r="O46" s="16">
        <f t="shared" si="14"/>
        <v>4.0255396910712102</v>
      </c>
      <c r="P46" s="5">
        <f t="shared" si="15"/>
        <v>18.849555921538759</v>
      </c>
      <c r="Q46" s="17">
        <f t="shared" si="16"/>
        <v>1.5180339616003276</v>
      </c>
      <c r="R46" s="16">
        <f t="shared" si="2"/>
        <v>-2.769358602408456E-3</v>
      </c>
      <c r="S46" s="16">
        <f t="shared" si="17"/>
        <v>3.5164743786798636</v>
      </c>
      <c r="T46" s="15">
        <f t="shared" si="18"/>
        <v>0.9375</v>
      </c>
      <c r="U46" s="17">
        <f t="shared" si="19"/>
        <v>0.89291275564118089</v>
      </c>
      <c r="V46" s="16">
        <f t="shared" si="20"/>
        <v>0.30084188329854328</v>
      </c>
      <c r="W46" s="16">
        <f t="shared" si="21"/>
        <v>0.21183526056388552</v>
      </c>
      <c r="X46" s="97">
        <f t="shared" si="3"/>
        <v>-0.95845550843050387</v>
      </c>
      <c r="Y46" s="98">
        <f t="shared" si="4"/>
        <v>-7.7263456063846811E-2</v>
      </c>
    </row>
    <row r="47" spans="1:25" ht="10.050000000000001" customHeight="1" x14ac:dyDescent="0.25">
      <c r="A47"/>
      <c r="B47"/>
      <c r="C47" s="31">
        <v>1.55</v>
      </c>
      <c r="D47" s="30">
        <f t="shared" si="5"/>
        <v>1.3574353576610823</v>
      </c>
      <c r="E47" s="4">
        <f t="shared" si="6"/>
        <v>0.47186176434115579</v>
      </c>
      <c r="F47" s="4">
        <f t="shared" si="7"/>
        <v>0.5436088315899994</v>
      </c>
      <c r="G47" s="14">
        <f t="shared" si="8"/>
        <v>12.88052987971815</v>
      </c>
      <c r="H47" s="19">
        <f t="shared" si="9"/>
        <v>25.7610597594363</v>
      </c>
      <c r="I47" s="17">
        <f t="shared" si="10"/>
        <v>1.5386067823090446</v>
      </c>
      <c r="J47" s="16">
        <f t="shared" si="0"/>
        <v>2.1541164106793076E-2</v>
      </c>
      <c r="K47" s="16">
        <f t="shared" si="11"/>
        <v>3.8045385410128141</v>
      </c>
      <c r="L47" s="5">
        <f t="shared" si="12"/>
        <v>32.044245066615886</v>
      </c>
      <c r="M47" s="17">
        <f t="shared" si="13"/>
        <v>1.545161195348935</v>
      </c>
      <c r="N47" s="16">
        <f t="shared" si="1"/>
        <v>1.7502274344909807E-2</v>
      </c>
      <c r="O47" s="16">
        <f t="shared" si="14"/>
        <v>4.0268309967947156</v>
      </c>
      <c r="P47" s="5">
        <f t="shared" si="15"/>
        <v>19.477874452256717</v>
      </c>
      <c r="Q47" s="17">
        <f t="shared" si="16"/>
        <v>1.5279476951372326</v>
      </c>
      <c r="R47" s="16">
        <f t="shared" si="2"/>
        <v>2.7922358075112008E-2</v>
      </c>
      <c r="S47" s="16">
        <f t="shared" si="17"/>
        <v>3.5185724848253344</v>
      </c>
      <c r="T47" s="15">
        <f t="shared" si="18"/>
        <v>0.94051160023795355</v>
      </c>
      <c r="U47" s="17">
        <f t="shared" si="19"/>
        <v>0.89550089172615954</v>
      </c>
      <c r="V47" s="16">
        <f t="shared" si="20"/>
        <v>0.30273604159098089</v>
      </c>
      <c r="W47" s="16">
        <f t="shared" si="21"/>
        <v>0.21314832720987545</v>
      </c>
      <c r="X47" s="97">
        <f t="shared" si="3"/>
        <v>-0.88933167777847533</v>
      </c>
      <c r="Y47" s="98">
        <f t="shared" si="4"/>
        <v>0.21487235889543349</v>
      </c>
    </row>
    <row r="48" spans="1:25" ht="10.050000000000001" customHeight="1" x14ac:dyDescent="0.25">
      <c r="A48"/>
      <c r="B48"/>
      <c r="C48" s="31">
        <v>1.6</v>
      </c>
      <c r="D48" s="30">
        <f t="shared" si="5"/>
        <v>1.3891804858704384</v>
      </c>
      <c r="E48" s="4">
        <f t="shared" si="6"/>
        <v>0.47173251703034502</v>
      </c>
      <c r="F48" s="4">
        <f t="shared" si="7"/>
        <v>0.57548677721539065</v>
      </c>
      <c r="G48" s="14">
        <f t="shared" si="8"/>
        <v>13.194689145077131</v>
      </c>
      <c r="H48" s="19">
        <f t="shared" si="9"/>
        <v>26.389378290154262</v>
      </c>
      <c r="I48" s="17">
        <f t="shared" si="10"/>
        <v>1.5577655575704032</v>
      </c>
      <c r="J48" s="16">
        <f t="shared" si="0"/>
        <v>3.5497893318993778E-2</v>
      </c>
      <c r="K48" s="16">
        <f t="shared" si="11"/>
        <v>3.8146793633796743</v>
      </c>
      <c r="L48" s="5">
        <f t="shared" si="12"/>
        <v>32.672563597333848</v>
      </c>
      <c r="M48" s="17">
        <f t="shared" si="13"/>
        <v>1.5606151534452335</v>
      </c>
      <c r="N48" s="16">
        <f t="shared" si="1"/>
        <v>2.8990414778363061E-2</v>
      </c>
      <c r="O48" s="16">
        <f t="shared" si="14"/>
        <v>4.0347609422183641</v>
      </c>
      <c r="P48" s="5">
        <f t="shared" si="15"/>
        <v>20.106192982974676</v>
      </c>
      <c r="Q48" s="17">
        <f t="shared" si="16"/>
        <v>1.5531817609258336</v>
      </c>
      <c r="R48" s="16">
        <f t="shared" si="2"/>
        <v>4.6320575257535079E-2</v>
      </c>
      <c r="S48" s="16">
        <f t="shared" si="17"/>
        <v>3.5319229659574911</v>
      </c>
      <c r="T48" s="15">
        <f t="shared" si="18"/>
        <v>0.94331065759637189</v>
      </c>
      <c r="U48" s="17">
        <f t="shared" si="19"/>
        <v>0.8979040399825039</v>
      </c>
      <c r="V48" s="16">
        <f t="shared" si="20"/>
        <v>0.30448411502729933</v>
      </c>
      <c r="W48" s="16">
        <f t="shared" si="21"/>
        <v>0.21437193478711788</v>
      </c>
      <c r="X48" s="97">
        <f t="shared" si="3"/>
        <v>-0.74528483574668658</v>
      </c>
      <c r="Y48" s="98">
        <f t="shared" si="4"/>
        <v>0.45545265484856767</v>
      </c>
    </row>
    <row r="49" spans="1:33" ht="10.050000000000001" customHeight="1" x14ac:dyDescent="0.25">
      <c r="A49"/>
      <c r="B49"/>
      <c r="C49" s="31">
        <v>1.65</v>
      </c>
      <c r="D49" s="30">
        <f t="shared" si="5"/>
        <v>1.4199039644075822</v>
      </c>
      <c r="E49" s="4">
        <f t="shared" si="6"/>
        <v>0.4700695096805545</v>
      </c>
      <c r="F49" s="4">
        <f t="shared" si="7"/>
        <v>0.60792144323193464</v>
      </c>
      <c r="G49" s="14">
        <f t="shared" si="8"/>
        <v>13.50884841043611</v>
      </c>
      <c r="H49" s="19">
        <f t="shared" si="9"/>
        <v>27.017696820872221</v>
      </c>
      <c r="I49" s="17">
        <f t="shared" si="10"/>
        <v>1.5809111649840977</v>
      </c>
      <c r="J49" s="16">
        <f t="shared" si="0"/>
        <v>3.5526607635928631E-2</v>
      </c>
      <c r="K49" s="16">
        <f t="shared" si="11"/>
        <v>3.8381811464729334</v>
      </c>
      <c r="L49" s="5">
        <f t="shared" si="12"/>
        <v>33.300882128051803</v>
      </c>
      <c r="M49" s="17">
        <f t="shared" si="13"/>
        <v>1.5790721489572812</v>
      </c>
      <c r="N49" s="16">
        <f t="shared" si="1"/>
        <v>2.8604273799554214E-2</v>
      </c>
      <c r="O49" s="16">
        <f t="shared" si="14"/>
        <v>4.0541952781678674</v>
      </c>
      <c r="P49" s="5">
        <f t="shared" si="15"/>
        <v>20.734511513692635</v>
      </c>
      <c r="Q49" s="17">
        <f t="shared" si="16"/>
        <v>1.5834497069699049</v>
      </c>
      <c r="R49" s="16">
        <f t="shared" si="2"/>
        <v>4.6369666859283676E-2</v>
      </c>
      <c r="S49" s="16">
        <f t="shared" si="17"/>
        <v>3.5626455330224962</v>
      </c>
      <c r="T49" s="15">
        <f t="shared" si="18"/>
        <v>0.9459167117360735</v>
      </c>
      <c r="U49" s="17">
        <f t="shared" si="19"/>
        <v>0.90013946054775296</v>
      </c>
      <c r="V49" s="16">
        <f t="shared" si="20"/>
        <v>0.30610096151390215</v>
      </c>
      <c r="W49" s="16">
        <f t="shared" si="21"/>
        <v>0.21551394711757504</v>
      </c>
      <c r="X49" s="97">
        <f t="shared" si="3"/>
        <v>-0.53327666338965696</v>
      </c>
      <c r="Y49" s="98">
        <f t="shared" si="4"/>
        <v>0.63331791564272955</v>
      </c>
    </row>
    <row r="50" spans="1:33" ht="10.050000000000001" customHeight="1" x14ac:dyDescent="0.25">
      <c r="A50"/>
      <c r="B50"/>
      <c r="C50" s="31">
        <v>1.7</v>
      </c>
      <c r="D50" s="30">
        <f t="shared" si="5"/>
        <v>1.4495922896833209</v>
      </c>
      <c r="E50" s="4">
        <f t="shared" si="6"/>
        <v>0.46696836427542199</v>
      </c>
      <c r="F50" s="4">
        <f t="shared" si="7"/>
        <v>0.64087555178674849</v>
      </c>
      <c r="G50" s="14">
        <f t="shared" si="8"/>
        <v>13.823007675795091</v>
      </c>
      <c r="H50" s="19">
        <f t="shared" si="9"/>
        <v>27.646015351590183</v>
      </c>
      <c r="I50" s="17">
        <f t="shared" si="10"/>
        <v>1.59922208669777</v>
      </c>
      <c r="J50" s="16">
        <f t="shared" si="0"/>
        <v>2.2258644599587374E-2</v>
      </c>
      <c r="K50" s="16">
        <f t="shared" si="11"/>
        <v>3.8744386277339733</v>
      </c>
      <c r="L50" s="5">
        <f t="shared" si="12"/>
        <v>33.929200658769766</v>
      </c>
      <c r="M50" s="17">
        <f t="shared" si="13"/>
        <v>1.5940680621004024</v>
      </c>
      <c r="N50" s="16">
        <f t="shared" si="1"/>
        <v>1.7737769560922878E-2</v>
      </c>
      <c r="O50" s="16">
        <f t="shared" si="14"/>
        <v>4.0837539154186508</v>
      </c>
      <c r="P50" s="5">
        <f t="shared" si="15"/>
        <v>21.362830044410593</v>
      </c>
      <c r="Q50" s="17">
        <f t="shared" si="16"/>
        <v>1.6072330750026991</v>
      </c>
      <c r="R50" s="16">
        <f t="shared" si="2"/>
        <v>2.914714986172573E-2</v>
      </c>
      <c r="S50" s="16">
        <f t="shared" si="17"/>
        <v>3.609721013169735</v>
      </c>
      <c r="T50" s="15">
        <f t="shared" si="18"/>
        <v>0.94834710743801653</v>
      </c>
      <c r="U50" s="17">
        <f t="shared" si="19"/>
        <v>0.90222244242559024</v>
      </c>
      <c r="V50" s="16">
        <f t="shared" si="20"/>
        <v>0.3075995761085154</v>
      </c>
      <c r="W50" s="16">
        <f t="shared" si="21"/>
        <v>0.21658139223539807</v>
      </c>
      <c r="X50" s="97">
        <f t="shared" si="3"/>
        <v>-0.29756091726892764</v>
      </c>
      <c r="Y50" s="98">
        <f t="shared" si="4"/>
        <v>0.73605141045367073</v>
      </c>
    </row>
    <row r="51" spans="1:33" ht="10.050000000000001" customHeight="1" x14ac:dyDescent="0.25">
      <c r="A51"/>
      <c r="B51"/>
      <c r="C51" s="31">
        <v>1.75</v>
      </c>
      <c r="D51" s="30">
        <f t="shared" si="5"/>
        <v>1.478233418855845</v>
      </c>
      <c r="E51" s="4">
        <f t="shared" si="6"/>
        <v>0.46251999682540301</v>
      </c>
      <c r="F51" s="4">
        <f t="shared" si="7"/>
        <v>0.67431145611001964</v>
      </c>
      <c r="G51" s="14">
        <f t="shared" si="8"/>
        <v>14.137166941154069</v>
      </c>
      <c r="H51" s="19">
        <f t="shared" si="9"/>
        <v>28.274333882308138</v>
      </c>
      <c r="I51" s="17">
        <f t="shared" si="10"/>
        <v>1.6060799658863378</v>
      </c>
      <c r="J51" s="16">
        <f t="shared" si="0"/>
        <v>1.2444711522459073E-3</v>
      </c>
      <c r="K51" s="16">
        <f t="shared" si="11"/>
        <v>3.9179256570333738</v>
      </c>
      <c r="L51" s="5">
        <f t="shared" si="12"/>
        <v>34.557519189487721</v>
      </c>
      <c r="M51" s="17">
        <f t="shared" si="13"/>
        <v>1.6005805451696562</v>
      </c>
      <c r="N51" s="16">
        <f t="shared" si="1"/>
        <v>-2.108220412031514E-4</v>
      </c>
      <c r="O51" s="16">
        <f t="shared" si="14"/>
        <v>4.1200516456889735</v>
      </c>
      <c r="P51" s="5">
        <f t="shared" si="15"/>
        <v>21.991148575128552</v>
      </c>
      <c r="Q51" s="17">
        <f t="shared" si="16"/>
        <v>1.6160855185955882</v>
      </c>
      <c r="R51" s="16">
        <f t="shared" si="2"/>
        <v>2.043111244240059E-3</v>
      </c>
      <c r="S51" s="16">
        <f t="shared" si="17"/>
        <v>3.6658125886604731</v>
      </c>
      <c r="T51" s="15">
        <f t="shared" si="18"/>
        <v>0.95061728395061729</v>
      </c>
      <c r="U51" s="17">
        <f t="shared" si="19"/>
        <v>0.90416656802100592</v>
      </c>
      <c r="V51" s="16">
        <f t="shared" si="20"/>
        <v>0.3089913667844052</v>
      </c>
      <c r="W51" s="16">
        <f t="shared" si="21"/>
        <v>0.21758056539683993</v>
      </c>
      <c r="X51" s="97">
        <f t="shared" si="3"/>
        <v>-6.7591979888532022E-2</v>
      </c>
      <c r="Y51" s="98">
        <f t="shared" si="4"/>
        <v>0.76950578880314735</v>
      </c>
    </row>
    <row r="52" spans="1:33" ht="10.050000000000001" customHeight="1" x14ac:dyDescent="0.25">
      <c r="A52"/>
      <c r="B52"/>
      <c r="C52" s="31">
        <v>1.8</v>
      </c>
      <c r="D52" s="30">
        <f t="shared" si="5"/>
        <v>1.5058167802555789</v>
      </c>
      <c r="E52" s="4">
        <f t="shared" si="6"/>
        <v>0.45681112951680414</v>
      </c>
      <c r="F52" s="4">
        <f t="shared" si="7"/>
        <v>0.70819120038531491</v>
      </c>
      <c r="G52" s="14">
        <f t="shared" si="8"/>
        <v>14.451326206513047</v>
      </c>
      <c r="H52" s="19">
        <f t="shared" si="9"/>
        <v>28.902652413026093</v>
      </c>
      <c r="I52" s="17">
        <f t="shared" si="10"/>
        <v>1.5994246512832855</v>
      </c>
      <c r="J52" s="16">
        <f t="shared" si="0"/>
        <v>-1.9324510235592562E-2</v>
      </c>
      <c r="K52" s="16">
        <f t="shared" si="11"/>
        <v>3.9604735451399868</v>
      </c>
      <c r="L52" s="5">
        <f t="shared" si="12"/>
        <v>35.185837720205683</v>
      </c>
      <c r="M52" s="17">
        <f t="shared" si="13"/>
        <v>1.5921681333964917</v>
      </c>
      <c r="N52" s="16">
        <f t="shared" si="1"/>
        <v>-1.730606515486155E-2</v>
      </c>
      <c r="O52" s="16">
        <f t="shared" si="14"/>
        <v>4.1551653943053104</v>
      </c>
      <c r="P52" s="5">
        <f t="shared" si="15"/>
        <v>22.61946710584651</v>
      </c>
      <c r="Q52" s="17">
        <f t="shared" si="16"/>
        <v>1.6075618667543539</v>
      </c>
      <c r="R52" s="16">
        <f t="shared" si="2"/>
        <v>-2.4323135914127825E-2</v>
      </c>
      <c r="S52" s="16">
        <f t="shared" si="17"/>
        <v>3.7203497127855378</v>
      </c>
      <c r="T52" s="15">
        <f t="shared" si="18"/>
        <v>0.95274102079395084</v>
      </c>
      <c r="U52" s="17">
        <f t="shared" si="19"/>
        <v>0.90598393710902514</v>
      </c>
      <c r="V52" s="16">
        <f t="shared" si="20"/>
        <v>0.31028638341363812</v>
      </c>
      <c r="W52" s="16">
        <f t="shared" si="21"/>
        <v>0.21851711779943106</v>
      </c>
      <c r="X52" s="97">
        <f t="shared" si="3"/>
        <v>0.19802492575780795</v>
      </c>
      <c r="Y52" s="98">
        <f t="shared" si="4"/>
        <v>0.72907310241511691</v>
      </c>
    </row>
    <row r="53" spans="1:33" ht="10.050000000000001" customHeight="1" x14ac:dyDescent="0.25">
      <c r="A53"/>
      <c r="B53"/>
      <c r="C53" s="31">
        <v>1.85</v>
      </c>
      <c r="D53" s="30">
        <f t="shared" si="5"/>
        <v>1.5323332812795665</v>
      </c>
      <c r="E53" s="4">
        <f t="shared" si="6"/>
        <v>0.44992472418653073</v>
      </c>
      <c r="F53" s="4">
        <f t="shared" si="7"/>
        <v>0.74247657990370275</v>
      </c>
      <c r="G53" s="14">
        <f t="shared" si="8"/>
        <v>14.765485471872028</v>
      </c>
      <c r="H53" s="19">
        <f t="shared" si="9"/>
        <v>29.530970943744055</v>
      </c>
      <c r="I53" s="17">
        <f t="shared" si="10"/>
        <v>1.5823279287501812</v>
      </c>
      <c r="J53" s="16">
        <f t="shared" si="0"/>
        <v>-3.1781263512500324E-2</v>
      </c>
      <c r="K53" s="16">
        <f t="shared" si="11"/>
        <v>3.9944365036378588</v>
      </c>
      <c r="L53" s="5">
        <f t="shared" si="12"/>
        <v>35.814156250923645</v>
      </c>
      <c r="M53" s="17">
        <f t="shared" si="13"/>
        <v>1.5758732299527243</v>
      </c>
      <c r="N53" s="16">
        <f t="shared" si="1"/>
        <v>-2.9416190450318069E-2</v>
      </c>
      <c r="O53" s="16">
        <f t="shared" si="14"/>
        <v>4.1849750967001684</v>
      </c>
      <c r="P53" s="5">
        <f t="shared" si="15"/>
        <v>23.247785636564469</v>
      </c>
      <c r="Q53" s="17">
        <f t="shared" si="16"/>
        <v>1.5857813256059092</v>
      </c>
      <c r="R53" s="16">
        <f t="shared" si="2"/>
        <v>-4.0195698865473695E-2</v>
      </c>
      <c r="S53" s="16">
        <f t="shared" si="17"/>
        <v>3.7636212499249977</v>
      </c>
      <c r="T53" s="15">
        <f t="shared" si="18"/>
        <v>0.95473064735174284</v>
      </c>
      <c r="U53" s="17">
        <f t="shared" si="19"/>
        <v>0.90768535720118204</v>
      </c>
      <c r="V53" s="16">
        <f t="shared" si="20"/>
        <v>0.31149350886775817</v>
      </c>
      <c r="W53" s="16">
        <f t="shared" si="21"/>
        <v>0.21939613319089923</v>
      </c>
      <c r="X53" s="97">
        <f t="shared" si="3"/>
        <v>0.39153197127137984</v>
      </c>
      <c r="Y53" s="98">
        <f t="shared" si="4"/>
        <v>0.66205046638133858</v>
      </c>
    </row>
    <row r="54" spans="1:33" ht="10.050000000000001" customHeight="1" x14ac:dyDescent="0.25">
      <c r="A54"/>
      <c r="B54"/>
      <c r="C54" s="31">
        <v>1.9</v>
      </c>
      <c r="D54" s="30">
        <f t="shared" si="5"/>
        <v>1.5577753137488184</v>
      </c>
      <c r="E54" s="4">
        <f t="shared" si="6"/>
        <v>0.44194034978006591</v>
      </c>
      <c r="F54" s="4">
        <f t="shared" si="7"/>
        <v>0.77712920139232866</v>
      </c>
      <c r="G54" s="14">
        <f t="shared" si="8"/>
        <v>15.079644737231007</v>
      </c>
      <c r="H54" s="19">
        <f t="shared" si="9"/>
        <v>30.159289474462014</v>
      </c>
      <c r="I54" s="17">
        <f t="shared" si="10"/>
        <v>1.5616120284253632</v>
      </c>
      <c r="J54" s="16">
        <f t="shared" si="0"/>
        <v>-3.1810414790887975E-2</v>
      </c>
      <c r="K54" s="16">
        <f t="shared" si="11"/>
        <v>4.0155190641140788</v>
      </c>
      <c r="L54" s="5">
        <f t="shared" si="12"/>
        <v>36.4424747816416</v>
      </c>
      <c r="M54" s="17">
        <f t="shared" si="13"/>
        <v>1.5591072284858345</v>
      </c>
      <c r="N54" s="16">
        <f t="shared" si="1"/>
        <v>-3.5397592399018407E-2</v>
      </c>
      <c r="O54" s="16">
        <f t="shared" si="14"/>
        <v>4.2083482413607376</v>
      </c>
      <c r="P54" s="5">
        <f t="shared" si="15"/>
        <v>23.876104167282428</v>
      </c>
      <c r="Q54" s="17">
        <f t="shared" si="16"/>
        <v>1.5595496518922134</v>
      </c>
      <c r="R54" s="16">
        <f t="shared" si="2"/>
        <v>-4.0232552497039276E-2</v>
      </c>
      <c r="S54" s="16">
        <f t="shared" si="17"/>
        <v>3.790326350638725</v>
      </c>
      <c r="T54" s="15">
        <f t="shared" si="18"/>
        <v>0.95659722222222221</v>
      </c>
      <c r="U54" s="17">
        <f t="shared" si="19"/>
        <v>0.90928050595622845</v>
      </c>
      <c r="V54" s="16">
        <f t="shared" si="20"/>
        <v>0.31262061926743057</v>
      </c>
      <c r="W54" s="16">
        <f t="shared" si="21"/>
        <v>0.22022219418959263</v>
      </c>
      <c r="X54" s="97">
        <f t="shared" si="3"/>
        <v>0.43300754673511688</v>
      </c>
      <c r="Y54" s="98">
        <f t="shared" si="4"/>
        <v>0.55253294330544489</v>
      </c>
    </row>
    <row r="55" spans="1:33" ht="10.050000000000001" customHeight="1" x14ac:dyDescent="0.25">
      <c r="A55"/>
      <c r="B55"/>
      <c r="C55" s="31">
        <v>1.95</v>
      </c>
      <c r="D55" s="30">
        <f t="shared" si="5"/>
        <v>1.5821367567268869</v>
      </c>
      <c r="E55" s="4">
        <f t="shared" si="6"/>
        <v>0.43293449416763863</v>
      </c>
      <c r="F55" s="4">
        <f t="shared" si="7"/>
        <v>0.81211054340801681</v>
      </c>
      <c r="G55" s="14">
        <f t="shared" si="8"/>
        <v>15.393804002589988</v>
      </c>
      <c r="H55" s="19">
        <f t="shared" si="9"/>
        <v>30.787608005179976</v>
      </c>
      <c r="I55" s="17">
        <f t="shared" si="10"/>
        <v>1.5451715259144154</v>
      </c>
      <c r="J55" s="16">
        <f t="shared" si="0"/>
        <v>-1.9893922056064106E-2</v>
      </c>
      <c r="K55" s="16">
        <f t="shared" si="11"/>
        <v>4.0242218585819902</v>
      </c>
      <c r="L55" s="5">
        <f t="shared" si="12"/>
        <v>37.070793312359562</v>
      </c>
      <c r="M55" s="17">
        <f t="shared" si="13"/>
        <v>1.5442619155340114</v>
      </c>
      <c r="N55" s="16">
        <f t="shared" si="1"/>
        <v>-2.3642180879408059E-2</v>
      </c>
      <c r="O55" s="16">
        <f t="shared" si="14"/>
        <v>4.213687263200427</v>
      </c>
      <c r="P55" s="5">
        <f t="shared" si="15"/>
        <v>24.504422698000386</v>
      </c>
      <c r="Q55" s="17">
        <f t="shared" si="16"/>
        <v>1.5388585865894964</v>
      </c>
      <c r="R55" s="16">
        <f t="shared" si="2"/>
        <v>-2.5242724711858511E-2</v>
      </c>
      <c r="S55" s="16">
        <f t="shared" si="17"/>
        <v>3.8013120092568049</v>
      </c>
      <c r="T55" s="15">
        <f t="shared" si="18"/>
        <v>0.95835068721366101</v>
      </c>
      <c r="U55" s="17">
        <f t="shared" si="19"/>
        <v>0.91077807023529667</v>
      </c>
      <c r="V55" s="16">
        <f t="shared" si="20"/>
        <v>0.31367471897223809</v>
      </c>
      <c r="W55" s="16">
        <f t="shared" si="21"/>
        <v>0.22099943984187467</v>
      </c>
      <c r="X55" s="97">
        <f t="shared" si="3"/>
        <v>0.51059171510833734</v>
      </c>
      <c r="Y55" s="98">
        <f t="shared" si="4"/>
        <v>0.34239371902780047</v>
      </c>
    </row>
    <row r="56" spans="1:33" s="9" customFormat="1" ht="10.050000000000001" customHeight="1" thickBot="1" x14ac:dyDescent="0.3">
      <c r="A56" s="8"/>
      <c r="B56" s="59"/>
      <c r="C56" s="31">
        <v>2</v>
      </c>
      <c r="D56" s="30">
        <f t="shared" si="5"/>
        <v>1.6054129768026946</v>
      </c>
      <c r="E56" s="4">
        <f t="shared" si="6"/>
        <v>0.42298082887333177</v>
      </c>
      <c r="F56" s="4">
        <f t="shared" si="7"/>
        <v>0.84738201668661339</v>
      </c>
      <c r="G56" s="14">
        <f t="shared" si="8"/>
        <v>15.707963267948966</v>
      </c>
      <c r="H56" s="19">
        <f t="shared" si="9"/>
        <v>31.415926535897931</v>
      </c>
      <c r="I56" s="60">
        <f t="shared" si="10"/>
        <v>1.5390777142351562</v>
      </c>
      <c r="J56" s="61">
        <f t="shared" si="0"/>
        <v>-1.0090472277646256E-3</v>
      </c>
      <c r="K56" s="61">
        <f t="shared" si="11"/>
        <v>4.0255396910712102</v>
      </c>
      <c r="L56" s="5">
        <f t="shared" si="12"/>
        <v>37.699111843077517</v>
      </c>
      <c r="M56" s="60">
        <f t="shared" si="13"/>
        <v>1.5573005270980902</v>
      </c>
      <c r="N56" s="61">
        <f t="shared" si="1"/>
        <v>-3.1748051397617161E-2</v>
      </c>
      <c r="O56" s="61">
        <f t="shared" si="14"/>
        <v>4.2386002520350177</v>
      </c>
      <c r="P56" s="5">
        <f t="shared" si="15"/>
        <v>25.132741228718345</v>
      </c>
      <c r="Q56" s="60">
        <f t="shared" si="16"/>
        <v>1.5311312864532034</v>
      </c>
      <c r="R56" s="61">
        <f t="shared" si="2"/>
        <v>-1.5684592939844144E-3</v>
      </c>
      <c r="S56" s="61">
        <f t="shared" si="17"/>
        <v>3.8029555518232203</v>
      </c>
      <c r="T56" s="15">
        <f t="shared" si="18"/>
        <v>0.96</v>
      </c>
      <c r="U56" s="60">
        <f t="shared" si="19"/>
        <v>0.91218586556664982</v>
      </c>
      <c r="V56" s="61">
        <f t="shared" si="20"/>
        <v>0.31466205478290121</v>
      </c>
      <c r="W56" s="61">
        <f t="shared" si="21"/>
        <v>0.22173161569684366</v>
      </c>
      <c r="X56" s="97">
        <f t="shared" si="3"/>
        <v>0.14285367426274254</v>
      </c>
      <c r="Y56" s="98">
        <f t="shared" si="4"/>
        <v>-0.15414577621471848</v>
      </c>
    </row>
    <row r="57" spans="1:33" ht="10.050000000000001" customHeight="1" thickBot="1" x14ac:dyDescent="0.3">
      <c r="A57"/>
      <c r="B57"/>
      <c r="C57" s="31">
        <v>2.0499999999999998</v>
      </c>
      <c r="D57" s="30">
        <f t="shared" si="5"/>
        <v>1.6276008258454786</v>
      </c>
      <c r="E57" s="4">
        <f t="shared" si="6"/>
        <v>0.41215043381116157</v>
      </c>
      <c r="F57" s="62">
        <f t="shared" si="7"/>
        <v>0.8829050243391553</v>
      </c>
      <c r="G57" s="14">
        <f>2*PI()*(C520+0.5)</f>
        <v>4.7123889803846897</v>
      </c>
      <c r="H57" s="78">
        <f t="shared" si="9"/>
        <v>9.4247779607693793</v>
      </c>
      <c r="I57" s="79">
        <f t="shared" si="10"/>
        <v>1.6747617989799721</v>
      </c>
      <c r="J57" s="80">
        <f>LN(H57)+0.577215665-K57</f>
        <v>1.0620203063686162E-2</v>
      </c>
      <c r="K57" s="80">
        <f>H57^2/2/FACT(2)-H57^4/4/FACT(4)+H57^6/6/FACT(6)-H57^8/8/FACT(8)+H57^10/10/FACT(10)-H57^12/12/FACT(12)+H57^14/14/FACT(14)-H57^16/16/FACT(16)+H57^18/18/FACT(18)-H57^20/20/FACT(20)+H57^22/22/FACT(22)-H57^24/24/FACT(24)+H57^26/26/FACT(26)-H57^28/28/FACT(28)+H57^30/30/FACT(30)-H57^32/32/FACT(32)+H57^34/34/FACT(34)-H57^36/36/FACT(36)+H57^38/38/FACT(38)-H57^40/40/FACT(40)+H57^42/42/FACT(42)-H57^44/44/FACT(44)+H57^46/46/FACT(46)-H57^48/48/FACT(48)+H57^50/50/FACT(50)-H57^52/52/FACT(52)+H57^54/54/FACT(54)-H57^56/56/FACT(56)+H57^58/58/FACT(58)-H57^60/60/FACT(60)+H57^62/62/FACT(62)-H57^64/64/FACT(64)+H57^66/66/FACT(66)-H57^68/68/FACT(68)+H57^70/70/FACT(70)-H57^72/72/FACT(72)+H57^74/74/FACT(74)-H57^76/76/FACT(76)+H57^78/78/FACT(78)-H57^80/80/FACT(80)+H57^82/82/FACT(82)-H57^84/84/FACT(84)+H57^86/86/FACT(86)-H57^88/88/FACT(88)+H57^90/90/FACT(90)-H57^92/92/FACT(92)+H57^94/94/FACT(94)-H57^96/96/FACT(96)+H57^98/98/FACT(98)-H57^100/100/FACT(100)+H57^102/102/FACT(102)-H57^104/104/FACT(104)</f>
        <v>2.8099376364538236</v>
      </c>
      <c r="L57" s="81">
        <f>4*PI()*(C520+1)</f>
        <v>15.707963267948966</v>
      </c>
      <c r="M57" s="79">
        <f t="shared" si="13"/>
        <v>1.6339648461161747</v>
      </c>
      <c r="N57" s="80">
        <f>LN(L57)+0.577215665-O57</f>
        <v>3.9612062759442068E-3</v>
      </c>
      <c r="O57" s="80">
        <f>L57^2/2/FACT(2)-L57^4/4/FACT(4)+L57^6/6/FACT(6)-L57^8/8/FACT(8)+L57^10/10/FACT(10)-L57^12/12/FACT(12)+L57^14/14/FACT(14)-L57^16/16/FACT(16)+L57^18/18/FACT(18)-L57^20/20/FACT(20)+L57^22/22/FACT(22)-L57^24/24/FACT(24)+L57^26/26/FACT(26)-L57^28/28/FACT(28)+L57^30/30/FACT(30)-L57^32/32/FACT(32)+L57^34/34/FACT(34)-L57^36/36/FACT(36)+L57^38/38/FACT(38)-L57^40/40/FACT(40)+L57^42/42/FACT(42)-L57^44/44/FACT(44)+L57^46/46/FACT(46)-L57^48/48/FACT(48)+L57^50/50/FACT(50)-L57^52/52/FACT(52)+L57^54/54/FACT(54)-L57^56/56/FACT(56)+L57^58/58/FACT(58)-L57^60/60/FACT(60)+L57^62/62/FACT(62)-L57^64/64/FACT(64)+L57^66/66/FACT(66)-L57^68/68/FACT(68)+L57^70/70/FACT(70)-L57^72/72/FACT(72)+L57^74/74/FACT(74)-L57^76/76/FACT(76)+L57^78/78/FACT(78)-L57^80/80/FACT(80)+L57^82/82/FACT(82)-L57^84/84/FACT(84)+L57^86/86/FACT(86)-L57^88/88/FACT(88)+L57^90/90/FACT(90)-L57^92/92/FACT(92)+L57^94/94/FACT(94)-L57^96/96/FACT(96)+L57^98/98/FACT(98)-L57^100/100/FACT(100)+L57^102/102/FACT(102)-L57^104/104/FACT(104)</f>
        <v>3.327422257007556</v>
      </c>
      <c r="P57" s="81">
        <f>4*PI()*C520</f>
        <v>3.1415926535897931</v>
      </c>
      <c r="Q57" s="79">
        <f t="shared" si="16"/>
        <v>1.8519370519824665</v>
      </c>
      <c r="R57" s="80">
        <f>LN(P57)+0.577215665-S57</f>
        <v>7.3667912144892433E-2</v>
      </c>
      <c r="S57" s="80">
        <f>P57^2/2/FACT(2)-P57^4/4/FACT(4)+P57^6/6/FACT(6)-P57^8/8/FACT(8)+P57^10/10/FACT(10)-P57^12/12/FACT(12)+P57^14/14/FACT(14)-P57^16/16/FACT(16)+P57^18/18/FACT(18)-P57^20/20/FACT(20)+P57^22/22/FACT(22)-P57^24/24/FACT(24)+P57^26/26/FACT(26)-P57^28/28/FACT(28)+P57^30/30/FACT(30)-P57^32/32/FACT(32)+P57^34/34/FACT(34)-P57^36/36/FACT(36)+P57^38/38/FACT(38)-P57^40/40/FACT(40)+P57^42/42/FACT(42)-P57^44/44/FACT(44)+P57^46/46/FACT(46)-P57^48/48/FACT(48)+P57^50/50/FACT(50)-P57^52/52/FACT(52)+P57^54/54/FACT(54)-P57^56/56/FACT(56)+P57^58/58/FACT(58)-P57^60/60/FACT(60)+P57^62/62/FACT(62)-P57^64/64/FACT(64)+P57^66/66/FACT(66)-P57^68/68/FACT(68)+P57^70/70/FACT(70)-P57^72/72/FACT(72)+P57^74/74/FACT(74)-P57^76/76/FACT(76)+P57^78/78/FACT(78)-P57^80/80/FACT(80)+P57^82/82/FACT(82)-P57^84/84/FACT(84)+P57^86/86/FACT(86)-P57^88/88/FACT(88)+P57^90/90/FACT(90)-P57^92/92/FACT(92)+P57^94/94/FACT(94)-P57^96/96/FACT(96)+P57^98/98/FACT(98)-P57^100/100/FACT(100)+P57^102/102/FACT(102)-P57^104/104/FACT(104)</f>
        <v>1.6482776387045077</v>
      </c>
      <c r="T57" s="82">
        <f>((C520+0.5)^2-0.5^2)/(C520+0.5)^2</f>
        <v>0.55555555555555558</v>
      </c>
      <c r="U57" s="79">
        <f t="shared" si="19"/>
        <v>0.54611731080396986</v>
      </c>
      <c r="V57" s="80">
        <f>LN(T57)+0.577215665-W57</f>
        <v>-8.6745981204433067E-2</v>
      </c>
      <c r="W57" s="80">
        <f>T57^2/2/FACT(2)-T57^4/4/FACT(4)+T57^6/6/FACT(6)-T57^8/8/FACT(8)+T57^10/10/FACT(10)-T57^12/12/FACT(12)+T57^14/14/FACT(14)-T57^16/16/FACT(16)+T57^18/18/FACT(18)-T57^20/20/FACT(20)+T57^22/22/FACT(22)-T57^24/24/FACT(24)+T57^26/26/FACT(26)-T57^28/28/FACT(28)+T57^30/30/FACT(30)-T57^32/32/FACT(32)+T57^34/34/FACT(34)-T57^36/36/FACT(36)+T57^38/38/FACT(38)-T57^40/40/FACT(40)+T57^42/42/FACT(42)-T57^44/44/FACT(44)+T57^46/46/FACT(46)-T57^48/48/FACT(48)+T57^50/50/FACT(50)-T57^52/52/FACT(52)+T57^54/54/FACT(54)-T57^56/56/FACT(56)+T57^58/58/FACT(58)-T57^60/60/FACT(60)+T57^62/62/FACT(62)-T57^64/64/FACT(64)+T57^66/66/FACT(66)-T57^68/68/FACT(68)+T57^70/70/FACT(70)-T57^72/72/FACT(72)+T57^74/74/FACT(74)-T57^76/76/FACT(76)+T57^78/78/FACT(78)-T57^80/80/FACT(80)+T57^82/82/FACT(82)-T57^84/84/FACT(84)+T57^86/86/FACT(86)-T57^88/88/FACT(88)+T57^90/90/FACT(90)-T57^92/92/FACT(92)+T57^94/94/FACT(94)-T57^96/96/FACT(96)+T57^98/98/FACT(98)-T57^100/100/FACT(100)+T57^102/102/FACT(102)-T57^104/104/FACT(104)</f>
        <v>7.6174981302314107E-2</v>
      </c>
      <c r="X57" s="101">
        <f>-15*COS(G57)*(-2*J57+N57+R57-LN(T57))+15*SIN(G57)*(2*I57-Q57-M57)</f>
        <v>2.0456745020804554</v>
      </c>
      <c r="Y57" s="102">
        <f>-15*COS(G57)*(2*I57-Q57-M57)+15*SIN(G57)*(2*J57-R57-N57-LN(T57))</f>
        <v>-7.9709692891298198</v>
      </c>
      <c r="AF57"/>
      <c r="AG57"/>
    </row>
    <row r="58" spans="1:33" ht="10.050000000000001" customHeight="1" x14ac:dyDescent="0.25">
      <c r="A58"/>
      <c r="B58"/>
      <c r="C58" s="31">
        <v>2.1</v>
      </c>
      <c r="D58" s="30">
        <f t="shared" si="5"/>
        <v>1.6486986362444191</v>
      </c>
      <c r="E58" s="4">
        <f t="shared" ref="E58:E121" si="22">LN(C58)+0.577215665-F58</f>
        <v>0.40051198794286347</v>
      </c>
      <c r="F58" s="4">
        <f t="shared" ref="F58:F121" si="23">C58^2/2/FACT(2)-C58^4/4/FACT(4)+C58^6/6/FACT(6)-C58^8/8/FACT(8)+C58^10/10/FACT(10)-C58^12/12/FACT(12)+C58^14/14/FACT(14)-C58^16/16/FACT(16)+C58^18/18/FACT(18)-C58^20/20/FACT(20)+C58^22/22/FACT(22)-C58^24/24/FACT(24)+C58^26/26/FACT(26)-C58^28/28/FACT(28)+C58^30/30/FACT(30)-C58^32/32/FACT(32)+C58^34/34/FACT(34)-C58^36/36/FACT(36)+C58^38/38/FACT(38)-C58^40/40/FACT(40)+C58^42/42/FACT(42)-C58^44/44/FACT(44)+C58^46/46/FACT(46)-C58^48/48/FACT(48)+C58^50/50/FACT(50)-C58^52/52/FACT(52)+C58^54/54/FACT(54)-C58^56/56/FACT(56)+C58^58/58/FACT(58)-C58^60/60/FACT(60)+C58^62/62/FACT(62)-C58^64/64/FACT(64)+C58^66/66/FACT(66)-C58^68/68/FACT(68)+C58^70/70/FACT(70)-C58^72/72/FACT(72)+C58^74/74/FACT(74)-C58^76/76/FACT(76)+C58^78/78/FACT(78)-C58^80/80/FACT(80)+C58^82/82/FACT(82)-C58^84/84/FACT(84)+C58^86/86/FACT(86)-C58^88/88/FACT(88)+C58^90/90/FACT(90)-C58^92/92/FACT(92)+C58^94/94/FACT(94)-C58^96/96/FACT(96)+C58^98/98/FACT(98)-C58^100/100/FACT(100)+C58^102/102/FACT(102)-C58^104/104/FACT(104)</f>
        <v>0.91864102178651386</v>
      </c>
      <c r="AF58"/>
      <c r="AG58"/>
    </row>
    <row r="59" spans="1:33" ht="10.050000000000001" customHeight="1" thickBot="1" x14ac:dyDescent="0.3">
      <c r="A59"/>
      <c r="B59"/>
      <c r="C59" s="31">
        <v>2.15</v>
      </c>
      <c r="D59" s="30">
        <f t="shared" si="5"/>
        <v>1.6687062136502859</v>
      </c>
      <c r="E59" s="4">
        <f t="shared" si="22"/>
        <v>0.38813193081462771</v>
      </c>
      <c r="F59" s="4">
        <f t="shared" si="23"/>
        <v>0.95455157632494358</v>
      </c>
      <c r="AF59"/>
      <c r="AG59"/>
    </row>
    <row r="60" spans="1:33" ht="10.050000000000001" customHeight="1" thickBot="1" x14ac:dyDescent="0.3">
      <c r="A60"/>
      <c r="B60"/>
      <c r="C60" s="31">
        <v>2.2000000000000002</v>
      </c>
      <c r="D60" s="30">
        <f t="shared" si="5"/>
        <v>1.6876248272410983</v>
      </c>
      <c r="E60" s="4">
        <f t="shared" si="22"/>
        <v>0.37507459914829944</v>
      </c>
      <c r="F60" s="4">
        <f t="shared" si="23"/>
        <v>0.99059842621597094</v>
      </c>
      <c r="G60"/>
      <c r="H60" s="142" t="s">
        <v>26</v>
      </c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4"/>
      <c r="Z60"/>
      <c r="AA60"/>
      <c r="AB60"/>
      <c r="AC60"/>
      <c r="AD60"/>
      <c r="AE60"/>
      <c r="AF60"/>
      <c r="AG60"/>
    </row>
    <row r="61" spans="1:33" ht="10.050000000000001" customHeight="1" x14ac:dyDescent="0.25">
      <c r="A61"/>
      <c r="B61"/>
      <c r="C61" s="31">
        <v>2.25</v>
      </c>
      <c r="D61" s="30">
        <f t="shared" si="5"/>
        <v>1.7054571975384234</v>
      </c>
      <c r="E61" s="4">
        <f t="shared" si="22"/>
        <v>0.36140234202109367</v>
      </c>
      <c r="F61" s="4">
        <f t="shared" si="23"/>
        <v>1.0267435391952351</v>
      </c>
      <c r="G61"/>
      <c r="H61" s="20" t="s">
        <v>22</v>
      </c>
      <c r="I61" s="24" t="s">
        <v>6</v>
      </c>
      <c r="J61" s="24" t="s">
        <v>7</v>
      </c>
      <c r="K61" s="24" t="s">
        <v>28</v>
      </c>
      <c r="L61" s="6" t="s">
        <v>23</v>
      </c>
      <c r="M61" s="24" t="s">
        <v>8</v>
      </c>
      <c r="N61" s="24" t="s">
        <v>9</v>
      </c>
      <c r="O61" s="24" t="s">
        <v>10</v>
      </c>
      <c r="P61" s="56" t="s">
        <v>24</v>
      </c>
      <c r="Q61" s="7" t="s">
        <v>13</v>
      </c>
      <c r="R61" s="7" t="s">
        <v>12</v>
      </c>
      <c r="S61" s="7" t="s">
        <v>11</v>
      </c>
      <c r="T61"/>
      <c r="U61"/>
      <c r="V61"/>
      <c r="W61"/>
      <c r="X61" s="103" t="s">
        <v>29</v>
      </c>
      <c r="Y61" s="103" t="s">
        <v>30</v>
      </c>
      <c r="Z61"/>
      <c r="AA61"/>
      <c r="AB61"/>
      <c r="AC61"/>
      <c r="AD61"/>
      <c r="AE61"/>
      <c r="AF61"/>
      <c r="AG61"/>
    </row>
    <row r="62" spans="1:33" ht="10.050000000000001" customHeight="1" x14ac:dyDescent="0.25">
      <c r="A62"/>
      <c r="B62"/>
      <c r="C62" s="31">
        <v>2.2999999999999998</v>
      </c>
      <c r="D62" s="30">
        <f t="shared" si="5"/>
        <v>1.7222074818055033</v>
      </c>
      <c r="E62" s="4">
        <f t="shared" si="22"/>
        <v>0.34717561763878324</v>
      </c>
      <c r="F62" s="4">
        <f t="shared" si="23"/>
        <v>1.0629491702963207</v>
      </c>
      <c r="G62"/>
      <c r="H62" s="19">
        <f t="shared" ref="H62:H93" si="24">2*PI()*C16</f>
        <v>6.2831853071795866E-3</v>
      </c>
      <c r="I62" s="17">
        <f t="shared" ref="I62:I83" si="25">H62-H62^3/3/FACT(3)+H62^5/5/FACT(5)-H62^7/7/FACT(7)+H62^9/9/FACT(9)-H62^11/11/FACT(11)+H62^13/13/FACT(13)-H62^15/15/FACT(15)+H62^17/17/FACT(17)-H62^19/19/FACT(19)+H62^21/21/FACT(21)-H62^23/23/FACT(23)+H62^25/25/FACT(25)-H62^27/27/FACT(27)+H62^29/29/FACT(29)-H62^31/31/FACT(31)+H62^33/33/FACT(33)-H62^35/35/FACT(35)+H62^37/37/FACT(37)-H62^39/39/FACT(39)+H62^41/41/FACT(41)-H62^43/43/FACT(43)+H62^45/45/FACT(45)-H62^47/47/FACT(47)+H62^49/49/FACT(49)-H62^51/51/FACT(51)+H62^53/53/FACT(53)-H62^55/55/FACT(55)+H62^57/57/FACT(57)-H62^59/59/FACT(59)+H62^61/61/FACT(61)-H62^63/63/FACT(63)+H62^65/65/FACT(65)-H62^67/67/FACT(67)+H62^69/69/FACT(69)-H62^71/71/FACT(71)+H62^73/73/FACT(73)-H62^75/75/FACT(75)+H62^77/77/FACT(77)-H62^79/79/FACT(79)+H62^81/81/FACT(81)-H62^83/83/FACT(83)+H62^85/85/FACT(85)-H62^87/87/FACT(87)+H62^89/89/FACT(89)-H62^91/91/FACT(91)+H62^93/93/FACT(93)-H62^95/95/FACT(95)+H62^97/97/FACT(97)-H62^99/99/FACT(99)+H62^101/101/FACT(101)-H62^103/103/FACT(103)</f>
        <v>6.283171526628494E-3</v>
      </c>
      <c r="J62" s="16">
        <f t="shared" ref="J62:J102" si="26">LN(H62)+0.577215665-K62</f>
        <v>-4.492672417160958</v>
      </c>
      <c r="K62" s="16">
        <f t="shared" ref="K62:K102" si="27">H62^2/2/FACT(2)-H62^4/4/FACT(4)+H62^6/6/FACT(6)-H62^8/8/FACT(8)+H62^10/10/FACT(10)-H62^12/12/FACT(12)+H62^14/14/FACT(14)-H62^16/16/FACT(16)+H62^18/18/FACT(18)-H62^20/20/FACT(20)+H62^22/22/FACT(22)-H62^24/24/FACT(24)+H62^26/26/FACT(26)-H62^28/28/FACT(28)+H62^30/30/FACT(30)-H62^32/32/FACT(32)+H62^34/34/FACT(34)-H62^36/36/FACT(36)+H62^38/38/FACT(38)-H62^40/40/FACT(40)+H62^42/42/FACT(42)-H62^44/44/FACT(44)+H62^46/46/FACT(46)-H62^48/48/FACT(48)+H62^50/50/FACT(50)-H62^52/52/FACT(52)+H62^54/54/FACT(54)-H62^56/56/FACT(56)+H62^58/58/FACT(58)-H62^60/60/FACT(60)+H62^62/62/FACT(62)-H62^64/64/FACT(64)+H62^66/66/FACT(66)-H62^68/68/FACT(68)+H62^70/70/FACT(70)-H62^72/72/FACT(72)+H62^74/74/FACT(74)-H62^76/76/FACT(76)+H62^78/78/FACT(78)-H62^80/80/FACT(80)+H62^82/82/FACT(82)-H62^84/84/FACT(84)+H62^86/86/FACT(86)-H62^88/88/FACT(88)+H62^90/90/FACT(90)-H62^92/92/FACT(92)+H62^94/94/FACT(94)-H62^96/96/FACT(96)+H62^98/98/FACT(98)-H62^100/100/FACT(100)+H62^102/102/FACT(102)-H62^104/104/FACT(104)</f>
        <v>9.869588166255095E-6</v>
      </c>
      <c r="L62" s="5">
        <f t="shared" ref="L62:L93" si="28">2*PI()*(SQRT(C16^2+0.25)+0.5)</f>
        <v>6.2831915903586104</v>
      </c>
      <c r="M62" s="17">
        <f t="shared" ref="M62:M83" si="29">L62-L62^3/3/FACT(3)+L62^5/5/FACT(5)-L62^7/7/FACT(7)+L62^9/9/FACT(9)-L62^11/11/FACT(11)+L62^13/13/FACT(13)-L62^15/15/FACT(15)+L62^17/17/FACT(17)-L62^19/19/FACT(19)+L62^21/21/FACT(21)-L62^23/23/FACT(23)+L62^25/25/FACT(25)-L62^27/27/FACT(27)+L62^29/29/FACT(29)-L62^31/31/FACT(31)+L62^33/33/FACT(33)-L62^35/35/FACT(35)+L62^37/37/FACT(37)-L62^39/39/FACT(39)+L62^41/41/FACT(41)-L62^43/43/FACT(43)+L62^45/45/FACT(45)-L62^47/47/FACT(47)+L62^49/49/FACT(49)-L62^51/51/FACT(51)+L62^53/53/FACT(53)-L62^55/55/FACT(55)+L62^57/57/FACT(57)-L62^59/59/FACT(59)+L62^61/61/FACT(61)-L62^63/63/FACT(63)+L62^65/65/FACT(65)-L62^67/67/FACT(67)+L62^69/69/FACT(69)-L62^71/71/FACT(71)+L62^73/73/FACT(73)-L62^75/75/FACT(75)+L62^77/77/FACT(77)-L62^79/79/FACT(79)+L62^81/81/FACT(81)-L62^83/83/FACT(83)+L62^85/85/FACT(85)-L62^87/87/FACT(87)+L62^89/89/FACT(89)-L62^91/91/FACT(91)+L62^93/93/FACT(93)-L62^95/95/FACT(95)+L62^97/97/FACT(97)-L62^99/99/FACT(99)+L62^101/101/FACT(101)-L62^103/103/FACT(103)</f>
        <v>1.4181515761357748</v>
      </c>
      <c r="N62" s="16">
        <f t="shared" ref="N62:N102" si="30">LN(L62)+0.577215665-O62</f>
        <v>-2.2559661649379059E-2</v>
      </c>
      <c r="O62" s="16">
        <f t="shared" ref="O62:O102" si="31">L62^2/2/FACT(2)-L62^4/4/FACT(4)+L62^6/6/FACT(6)-L62^8/8/FACT(8)+L62^10/10/FACT(10)-L62^12/12/FACT(12)+L62^14/14/FACT(14)-L62^16/16/FACT(16)+L62^18/18/FACT(18)-L62^20/20/FACT(20)+L62^22/22/FACT(22)-L62^24/24/FACT(24)+L62^26/26/FACT(26)-L62^28/28/FACT(28)+L62^30/30/FACT(30)-L62^32/32/FACT(32)+L62^34/34/FACT(34)-L62^36/36/FACT(36)+L62^38/38/FACT(38)-L62^40/40/FACT(40)+L62^42/42/FACT(42)-L62^44/44/FACT(44)+L62^46/46/FACT(46)-L62^48/48/FACT(48)+L62^50/50/FACT(50)-L62^52/52/FACT(52)+L62^54/54/FACT(54)-L62^56/56/FACT(56)+L62^58/58/FACT(58)-L62^60/60/FACT(60)+L62^62/62/FACT(62)-L62^64/64/FACT(64)+L62^66/66/FACT(66)-L62^68/68/FACT(68)+L62^70/70/FACT(70)-L62^72/72/FACT(72)+L62^74/74/FACT(74)-L62^76/76/FACT(76)+L62^78/78/FACT(78)-L62^80/80/FACT(80)+L62^82/82/FACT(82)-L62^84/84/FACT(84)+L62^86/86/FACT(86)-L62^88/88/FACT(88)+L62^90/90/FACT(90)-L62^92/92/FACT(92)+L62^94/94/FACT(94)-L62^96/96/FACT(96)+L62^98/98/FACT(98)-L62^100/100/FACT(100)+L62^102/102/FACT(102)-L62^104/104/FACT(104)</f>
        <v>2.4376533930572246</v>
      </c>
      <c r="P62" s="5">
        <f t="shared" ref="P62:P93" si="32">2*PI()*(SQRT(C16^2+0.25)-0.5)</f>
        <v>6.2831790236163775E-6</v>
      </c>
      <c r="Q62" s="17">
        <f t="shared" ref="Q62:Q83" si="33">P62-P62^3/3/FACT(3)+P62^5/5/FACT(5)-P62^7/7/FACT(7)+P62^9/9/FACT(9)-P62^11/11/FACT(11)+P62^13/13/FACT(13)-P62^15/15/FACT(15)+P62^17/17/FACT(17)-P62^19/19/FACT(19)+P62^21/21/FACT(21)-P62^23/23/FACT(23)+P62^25/25/FACT(25)-P62^27/27/FACT(27)+P62^29/29/FACT(29)-P62^31/31/FACT(31)+P62^33/33/FACT(33)-P62^35/35/FACT(35)+P62^37/37/FACT(37)-P62^39/39/FACT(39)+P62^41/41/FACT(41)-P62^43/43/FACT(43)+P62^45/45/FACT(45)-P62^47/47/FACT(47)+P62^49/49/FACT(49)-P62^51/51/FACT(51)+P62^53/53/FACT(53)-P62^55/55/FACT(55)+P62^57/57/FACT(57)-P62^59/59/FACT(59)+P62^61/61/FACT(61)-P62^63/63/FACT(63)+P62^65/65/FACT(65)-P62^67/67/FACT(67)+P62^69/69/FACT(69)-P62^71/71/FACT(71)+P62^73/73/FACT(73)-P62^75/75/FACT(75)+P62^77/77/FACT(77)-P62^79/79/FACT(79)+P62^81/81/FACT(81)-P62^83/83/FACT(83)+P62^85/85/FACT(85)-P62^87/87/FACT(87)+P62^89/89/FACT(89)-P62^91/91/FACT(91)+P62^93/93/FACT(93)-P62^95/95/FACT(95)+P62^97/97/FACT(97)-P62^99/99/FACT(99)+P62^101/101/FACT(101)-P62^103/103/FACT(103)</f>
        <v>6.2831790236025971E-6</v>
      </c>
      <c r="R62" s="16">
        <f t="shared" ref="R62:R102" si="34">LN(P62)+0.577215665-S62</f>
        <v>-11.400418826625442</v>
      </c>
      <c r="S62" s="16">
        <f t="shared" ref="S62:S102" si="35">P62^2/2/FACT(2)-P62^4/4/FACT(4)+P62^6/6/FACT(6)-P62^8/8/FACT(8)+P62^10/10/FACT(10)-P62^12/12/FACT(12)+P62^14/14/FACT(14)-P62^16/16/FACT(16)+P62^18/18/FACT(18)-P62^20/20/FACT(20)+P62^22/22/FACT(22)-P62^24/24/FACT(24)+P62^26/26/FACT(26)-P62^28/28/FACT(28)+P62^30/30/FACT(30)-P62^32/32/FACT(32)+P62^34/34/FACT(34)-P62^36/36/FACT(36)+P62^38/38/FACT(38)-P62^40/40/FACT(40)+P62^42/42/FACT(42)-P62^44/44/FACT(44)+P62^46/46/FACT(46)-P62^48/48/FACT(48)+P62^50/50/FACT(50)-P62^52/52/FACT(52)+P62^54/54/FACT(54)-P62^56/56/FACT(56)+P62^58/58/FACT(58)-P62^60/60/FACT(60)+P62^62/62/FACT(62)-P62^64/64/FACT(64)+P62^66/66/FACT(66)-P62^68/68/FACT(68)+P62^70/70/FACT(70)-P62^72/72/FACT(72)+P62^74/74/FACT(74)-P62^76/76/FACT(76)+P62^78/78/FACT(78)-P62^80/80/FACT(80)+P62^82/82/FACT(82)-P62^84/84/FACT(84)+P62^86/86/FACT(86)-P62^88/88/FACT(88)+P62^90/90/FACT(90)-P62^92/92/FACT(92)+P62^94/94/FACT(94)-P62^96/96/FACT(96)+P62^98/98/FACT(98)-P62^100/100/FACT(100)+P62^102/102/FACT(102)-P62^104/104/FACT(104)</f>
        <v>9.8695846606869779E-12</v>
      </c>
      <c r="T62"/>
      <c r="U62"/>
      <c r="V62" t="s">
        <v>25</v>
      </c>
      <c r="W62" s="31">
        <v>1E-3</v>
      </c>
      <c r="X62" s="104">
        <f>30*(2*J62-N62-R62)</f>
        <v>73.129009618587176</v>
      </c>
      <c r="Y62" s="104">
        <f>-30*(2*I62-M62-Q62)</f>
        <v>42.16774548784624</v>
      </c>
      <c r="Z62"/>
      <c r="AA62"/>
      <c r="AB62"/>
      <c r="AC62"/>
      <c r="AD62"/>
      <c r="AE62"/>
      <c r="AF62"/>
      <c r="AG62"/>
    </row>
    <row r="63" spans="1:33" ht="10.050000000000001" customHeight="1" x14ac:dyDescent="0.25">
      <c r="A63"/>
      <c r="B63"/>
      <c r="C63" s="31">
        <v>2.35</v>
      </c>
      <c r="D63" s="30">
        <f t="shared" si="5"/>
        <v>1.7378812570629021</v>
      </c>
      <c r="E63" s="4">
        <f t="shared" si="22"/>
        <v>0.33245307426886384</v>
      </c>
      <c r="F63" s="4">
        <f t="shared" si="23"/>
        <v>1.0991779188872037</v>
      </c>
      <c r="G63"/>
      <c r="H63" s="19">
        <f t="shared" si="24"/>
        <v>0.31415926535897931</v>
      </c>
      <c r="I63" s="17">
        <f t="shared" si="25"/>
        <v>0.31244178620857449</v>
      </c>
      <c r="J63" s="16">
        <f t="shared" si="26"/>
        <v>-0.60521230759409794</v>
      </c>
      <c r="K63" s="16">
        <f t="shared" si="27"/>
        <v>2.4572765449452406E-2</v>
      </c>
      <c r="L63" s="5">
        <f t="shared" si="28"/>
        <v>6.2988541956702484</v>
      </c>
      <c r="M63" s="17">
        <f t="shared" si="29"/>
        <v>1.4181710807016619</v>
      </c>
      <c r="N63" s="16">
        <f t="shared" si="30"/>
        <v>-2.007008675523192E-2</v>
      </c>
      <c r="O63" s="16">
        <f t="shared" si="31"/>
        <v>2.437653494908556</v>
      </c>
      <c r="P63" s="5">
        <f t="shared" si="32"/>
        <v>1.5668888490661437E-2</v>
      </c>
      <c r="Q63" s="17">
        <f t="shared" si="33"/>
        <v>1.566867477376159E-2</v>
      </c>
      <c r="R63" s="16">
        <f t="shared" si="34"/>
        <v>-3.5789238703313804</v>
      </c>
      <c r="S63" s="16">
        <f t="shared" si="35"/>
        <v>6.137788874957058E-5</v>
      </c>
      <c r="T63"/>
      <c r="U63"/>
      <c r="V63"/>
      <c r="W63" s="31">
        <v>0.05</v>
      </c>
      <c r="X63" s="104">
        <f t="shared" ref="X63:X88" si="36">30*(2*J63-N63-R63)</f>
        <v>71.657080256952497</v>
      </c>
      <c r="Y63" s="104">
        <f t="shared" ref="Y63:Y88" si="37">-30*(2*I63-M63-Q63)</f>
        <v>24.268685491748233</v>
      </c>
      <c r="Z63"/>
      <c r="AA63"/>
      <c r="AB63"/>
      <c r="AC63"/>
      <c r="AD63"/>
      <c r="AE63"/>
      <c r="AF63"/>
      <c r="AG63"/>
    </row>
    <row r="64" spans="1:33" ht="10.050000000000001" customHeight="1" x14ac:dyDescent="0.25">
      <c r="A64"/>
      <c r="B64"/>
      <c r="C64" s="31">
        <v>2.4</v>
      </c>
      <c r="D64" s="30">
        <f t="shared" si="5"/>
        <v>1.7524855007617675</v>
      </c>
      <c r="E64" s="4">
        <f t="shared" si="22"/>
        <v>0.31729161753516499</v>
      </c>
      <c r="F64" s="4">
        <f t="shared" si="23"/>
        <v>1.1353927848187348</v>
      </c>
      <c r="G64"/>
      <c r="H64" s="19">
        <f t="shared" si="24"/>
        <v>0.62831853071795862</v>
      </c>
      <c r="I64" s="17">
        <f t="shared" si="25"/>
        <v>0.61470008266454301</v>
      </c>
      <c r="J64" s="16">
        <f t="shared" si="26"/>
        <v>1.5420911494301665E-2</v>
      </c>
      <c r="K64" s="16">
        <f t="shared" si="27"/>
        <v>9.7086726920998095E-2</v>
      </c>
      <c r="L64" s="5">
        <f t="shared" si="28"/>
        <v>6.3454011024726125</v>
      </c>
      <c r="M64" s="17">
        <f t="shared" si="29"/>
        <v>1.4184574880462657</v>
      </c>
      <c r="N64" s="16">
        <f t="shared" si="30"/>
        <v>-1.2713753162324259E-2</v>
      </c>
      <c r="O64" s="16">
        <f t="shared" si="31"/>
        <v>2.4376597328503768</v>
      </c>
      <c r="P64" s="5">
        <f t="shared" si="32"/>
        <v>6.2215795293025705E-2</v>
      </c>
      <c r="Q64" s="17">
        <f t="shared" si="33"/>
        <v>6.2202417667516892E-2</v>
      </c>
      <c r="R64" s="16">
        <f t="shared" si="34"/>
        <v>-2.2008982480925603</v>
      </c>
      <c r="S64" s="16">
        <f t="shared" si="35"/>
        <v>9.6754523511069751E-4</v>
      </c>
      <c r="T64"/>
      <c r="U64"/>
      <c r="V64"/>
      <c r="W64" s="31">
        <v>0.1</v>
      </c>
      <c r="X64" s="104">
        <f t="shared" si="36"/>
        <v>67.333614727304635</v>
      </c>
      <c r="Y64" s="104">
        <f t="shared" si="37"/>
        <v>7.5377922115408964</v>
      </c>
      <c r="Z64"/>
      <c r="AA64"/>
      <c r="AB64"/>
      <c r="AC64"/>
      <c r="AD64"/>
      <c r="AE64"/>
      <c r="AF64"/>
      <c r="AG64"/>
    </row>
    <row r="65" spans="1:33" ht="10.050000000000001" customHeight="1" x14ac:dyDescent="0.25">
      <c r="A65"/>
      <c r="B65"/>
      <c r="C65" s="31">
        <v>2.4500000000000002</v>
      </c>
      <c r="D65" s="30">
        <f t="shared" si="5"/>
        <v>1.7660285691591189</v>
      </c>
      <c r="E65" s="4">
        <f t="shared" si="22"/>
        <v>0.30174646597004151</v>
      </c>
      <c r="F65" s="4">
        <f t="shared" si="23"/>
        <v>1.1715572235865943</v>
      </c>
      <c r="G65"/>
      <c r="H65" s="19">
        <f t="shared" si="24"/>
        <v>0.94247779607693793</v>
      </c>
      <c r="I65" s="17">
        <f t="shared" si="25"/>
        <v>0.89718921651558581</v>
      </c>
      <c r="J65" s="16">
        <f t="shared" si="26"/>
        <v>0.30396521998025094</v>
      </c>
      <c r="K65" s="16">
        <f t="shared" si="27"/>
        <v>0.21400752654321323</v>
      </c>
      <c r="L65" s="5">
        <f t="shared" si="28"/>
        <v>6.4215116765517015</v>
      </c>
      <c r="M65" s="17">
        <f t="shared" si="29"/>
        <v>1.4196498566293556</v>
      </c>
      <c r="N65" s="16">
        <f t="shared" si="30"/>
        <v>-8.5317687369501627E-4</v>
      </c>
      <c r="O65" s="16">
        <f t="shared" si="31"/>
        <v>2.4377223954956899</v>
      </c>
      <c r="P65" s="5">
        <f t="shared" si="32"/>
        <v>0.13832636937211548</v>
      </c>
      <c r="Q65" s="17">
        <f t="shared" si="33"/>
        <v>0.13817941140250825</v>
      </c>
      <c r="R65" s="16">
        <f t="shared" si="34"/>
        <v>-1.4057034595932696</v>
      </c>
      <c r="S65" s="16">
        <f t="shared" si="35"/>
        <v>4.7797340182039729E-3</v>
      </c>
      <c r="T65"/>
      <c r="U65"/>
      <c r="V65"/>
      <c r="W65" s="31">
        <v>0.15</v>
      </c>
      <c r="X65" s="104">
        <f t="shared" si="36"/>
        <v>60.434612292823992</v>
      </c>
      <c r="Y65" s="104">
        <f t="shared" si="37"/>
        <v>-7.0964749499792328</v>
      </c>
      <c r="Z65"/>
      <c r="AA65"/>
      <c r="AB65"/>
      <c r="AC65"/>
      <c r="AD65"/>
      <c r="AE65"/>
      <c r="AF65"/>
      <c r="AG65"/>
    </row>
    <row r="66" spans="1:33" ht="10.050000000000001" customHeight="1" x14ac:dyDescent="0.25">
      <c r="A66"/>
      <c r="B66"/>
      <c r="C66" s="31">
        <v>2.5</v>
      </c>
      <c r="D66" s="30">
        <f t="shared" si="5"/>
        <v>1.7785201734438267</v>
      </c>
      <c r="E66" s="4">
        <f t="shared" si="22"/>
        <v>0.28587119646385051</v>
      </c>
      <c r="F66" s="4">
        <f t="shared" si="23"/>
        <v>1.2076352004103046</v>
      </c>
      <c r="G66"/>
      <c r="H66" s="19">
        <f t="shared" si="24"/>
        <v>1.2566370614359172</v>
      </c>
      <c r="I66" s="17">
        <f t="shared" si="25"/>
        <v>1.1514773607463467</v>
      </c>
      <c r="J66" s="16">
        <f t="shared" si="26"/>
        <v>0.43595387151536169</v>
      </c>
      <c r="K66" s="16">
        <f t="shared" si="27"/>
        <v>0.36970094745988336</v>
      </c>
      <c r="L66" s="5">
        <f t="shared" si="28"/>
        <v>6.5251914928826036</v>
      </c>
      <c r="M66" s="17">
        <f t="shared" si="29"/>
        <v>1.4226738452003662</v>
      </c>
      <c r="N66" s="16">
        <f t="shared" si="30"/>
        <v>1.4868208211680223E-2</v>
      </c>
      <c r="O66" s="16">
        <f t="shared" si="31"/>
        <v>2.4380177571346606</v>
      </c>
      <c r="P66" s="5">
        <f t="shared" si="32"/>
        <v>0.24200618570301799</v>
      </c>
      <c r="Q66" s="17">
        <f t="shared" si="33"/>
        <v>0.24122014700940853</v>
      </c>
      <c r="R66" s="16">
        <f t="shared" si="34"/>
        <v>-0.85618239220829917</v>
      </c>
      <c r="S66" s="16">
        <f t="shared" si="35"/>
        <v>1.4606064812450649E-2</v>
      </c>
      <c r="T66"/>
      <c r="U66"/>
      <c r="V66"/>
      <c r="W66" s="31">
        <v>0.2</v>
      </c>
      <c r="X66" s="104">
        <f t="shared" si="36"/>
        <v>51.396657810820273</v>
      </c>
      <c r="Y66" s="104">
        <f t="shared" si="37"/>
        <v>-19.171821878487556</v>
      </c>
      <c r="Z66"/>
      <c r="AA66"/>
      <c r="AB66"/>
      <c r="AC66"/>
      <c r="AD66"/>
      <c r="AE66"/>
      <c r="AF66"/>
      <c r="AG66"/>
    </row>
    <row r="67" spans="1:33" ht="10.050000000000001" customHeight="1" x14ac:dyDescent="0.25">
      <c r="A67"/>
      <c r="B67"/>
      <c r="C67" s="31">
        <v>2.5499999999999998</v>
      </c>
      <c r="D67" s="30">
        <f t="shared" si="5"/>
        <v>1.7899713536660298</v>
      </c>
      <c r="E67" s="4">
        <f t="shared" si="22"/>
        <v>0.26971778103506039</v>
      </c>
      <c r="F67" s="4">
        <f t="shared" si="23"/>
        <v>1.2435912431352742</v>
      </c>
      <c r="G67"/>
      <c r="H67" s="19">
        <f t="shared" si="24"/>
        <v>1.5707963267948966</v>
      </c>
      <c r="I67" s="17">
        <f t="shared" si="25"/>
        <v>1.3707621681544886</v>
      </c>
      <c r="J67" s="16">
        <f t="shared" si="26"/>
        <v>0.47200065153803572</v>
      </c>
      <c r="K67" s="16">
        <f t="shared" si="27"/>
        <v>0.55679771875141904</v>
      </c>
      <c r="L67" s="5">
        <f t="shared" si="28"/>
        <v>6.654000019110156</v>
      </c>
      <c r="M67" s="17">
        <f t="shared" si="29"/>
        <v>1.4285622485947205</v>
      </c>
      <c r="N67" s="16">
        <f t="shared" si="30"/>
        <v>3.3493950766552594E-2</v>
      </c>
      <c r="O67" s="16">
        <f t="shared" si="31"/>
        <v>2.4389398947017122</v>
      </c>
      <c r="P67" s="5">
        <f t="shared" si="32"/>
        <v>0.37081471193057014</v>
      </c>
      <c r="Q67" s="17">
        <f t="shared" si="33"/>
        <v>0.36799368424728579</v>
      </c>
      <c r="R67" s="16">
        <f t="shared" si="34"/>
        <v>-0.44901664296128269</v>
      </c>
      <c r="S67" s="16">
        <f t="shared" si="35"/>
        <v>3.4179538071927716E-2</v>
      </c>
      <c r="T67"/>
      <c r="U67"/>
      <c r="V67"/>
      <c r="W67" s="31">
        <v>0.25</v>
      </c>
      <c r="X67" s="104">
        <f t="shared" si="36"/>
        <v>40.785719858124047</v>
      </c>
      <c r="Y67" s="104">
        <f t="shared" si="37"/>
        <v>-28.349052104009129</v>
      </c>
      <c r="Z67"/>
      <c r="AA67"/>
      <c r="AB67"/>
      <c r="AC67"/>
      <c r="AD67"/>
      <c r="AE67"/>
      <c r="AF67"/>
      <c r="AG67"/>
    </row>
    <row r="68" spans="1:33" ht="10.050000000000001" customHeight="1" x14ac:dyDescent="0.25">
      <c r="A68"/>
      <c r="B68"/>
      <c r="C68" s="31">
        <v>2.6</v>
      </c>
      <c r="D68" s="30">
        <f t="shared" si="5"/>
        <v>1.8003944505267699</v>
      </c>
      <c r="E68" s="4">
        <f t="shared" si="22"/>
        <v>0.25333661616105152</v>
      </c>
      <c r="F68" s="4">
        <f t="shared" si="23"/>
        <v>1.2793904938663849</v>
      </c>
      <c r="G68"/>
      <c r="H68" s="19">
        <f t="shared" si="24"/>
        <v>1.8849555921538759</v>
      </c>
      <c r="I68" s="17">
        <f t="shared" si="25"/>
        <v>1.5502335105702953</v>
      </c>
      <c r="J68" s="16">
        <f t="shared" si="26"/>
        <v>0.44445362175531944</v>
      </c>
      <c r="K68" s="16">
        <f t="shared" si="27"/>
        <v>0.76666630532808999</v>
      </c>
      <c r="L68" s="5">
        <f t="shared" si="28"/>
        <v>6.805287780846089</v>
      </c>
      <c r="M68" s="17">
        <f t="shared" si="29"/>
        <v>1.438254281346619</v>
      </c>
      <c r="N68" s="16">
        <f t="shared" si="30"/>
        <v>5.3755491999411653E-2</v>
      </c>
      <c r="O68" s="16">
        <f t="shared" si="31"/>
        <v>2.4411600978271903</v>
      </c>
      <c r="P68" s="5">
        <f t="shared" si="32"/>
        <v>0.52210247366650242</v>
      </c>
      <c r="Q68" s="17">
        <f t="shared" si="33"/>
        <v>0.51426014292263267</v>
      </c>
      <c r="R68" s="16">
        <f t="shared" si="34"/>
        <v>-0.14005413625252336</v>
      </c>
      <c r="S68" s="16">
        <f t="shared" si="35"/>
        <v>6.7378400592739446E-2</v>
      </c>
      <c r="T68"/>
      <c r="U68"/>
      <c r="V68"/>
      <c r="W68" s="31">
        <v>0.3</v>
      </c>
      <c r="X68" s="104">
        <f t="shared" si="36"/>
        <v>29.256176632912517</v>
      </c>
      <c r="Y68" s="104">
        <f t="shared" si="37"/>
        <v>-34.438577906140175</v>
      </c>
      <c r="Z68"/>
      <c r="AA68"/>
      <c r="AB68"/>
      <c r="AC68"/>
      <c r="AD68"/>
      <c r="AE68"/>
      <c r="AF68"/>
      <c r="AG68"/>
    </row>
    <row r="69" spans="1:33" ht="10.050000000000001" customHeight="1" x14ac:dyDescent="0.25">
      <c r="A69"/>
      <c r="B69"/>
      <c r="C69" s="31">
        <v>2.65</v>
      </c>
      <c r="D69" s="30">
        <f t="shared" si="5"/>
        <v>1.8098030750885008</v>
      </c>
      <c r="E69" s="4">
        <f t="shared" si="22"/>
        <v>0.23677654575379625</v>
      </c>
      <c r="F69" s="4">
        <f t="shared" si="23"/>
        <v>1.3149987592443346</v>
      </c>
      <c r="G69"/>
      <c r="H69" s="19">
        <f t="shared" si="24"/>
        <v>2.1991148575128552</v>
      </c>
      <c r="I69" s="17">
        <f t="shared" si="25"/>
        <v>1.6872993685926327</v>
      </c>
      <c r="J69" s="16">
        <f t="shared" si="26"/>
        <v>0.37531127882500492</v>
      </c>
      <c r="K69" s="16">
        <f t="shared" si="27"/>
        <v>0.98995932808566278</v>
      </c>
      <c r="L69" s="5">
        <f t="shared" si="28"/>
        <v>6.9763951983922166</v>
      </c>
      <c r="M69" s="17">
        <f t="shared" si="29"/>
        <v>1.4524077135039228</v>
      </c>
      <c r="N69" s="16">
        <f t="shared" si="30"/>
        <v>7.4122769337386707E-2</v>
      </c>
      <c r="O69" s="16">
        <f t="shared" si="31"/>
        <v>2.4456252318103493</v>
      </c>
      <c r="P69" s="5">
        <f t="shared" si="32"/>
        <v>0.69320989121263032</v>
      </c>
      <c r="Q69" s="17">
        <f t="shared" si="33"/>
        <v>0.6749681223684858</v>
      </c>
      <c r="R69" s="16">
        <f t="shared" si="34"/>
        <v>9.3038105044017591E-2</v>
      </c>
      <c r="S69" s="16">
        <f t="shared" si="35"/>
        <v>0.11775510762958165</v>
      </c>
      <c r="T69"/>
      <c r="U69"/>
      <c r="V69"/>
      <c r="W69" s="31">
        <v>0.35</v>
      </c>
      <c r="X69" s="104">
        <f t="shared" si="36"/>
        <v>17.503850498058167</v>
      </c>
      <c r="Y69" s="104">
        <f t="shared" si="37"/>
        <v>-37.416687039385707</v>
      </c>
      <c r="Z69"/>
      <c r="AA69"/>
      <c r="AB69"/>
      <c r="AC69"/>
      <c r="AD69"/>
      <c r="AE69"/>
      <c r="AF69"/>
      <c r="AG69"/>
    </row>
    <row r="70" spans="1:33" ht="10.050000000000001" customHeight="1" x14ac:dyDescent="0.25">
      <c r="A70"/>
      <c r="B70"/>
      <c r="C70" s="31">
        <v>2.7</v>
      </c>
      <c r="D70" s="30">
        <f t="shared" si="5"/>
        <v>1.8182120764708662</v>
      </c>
      <c r="E70" s="4">
        <f t="shared" si="22"/>
        <v>0.22008487873142912</v>
      </c>
      <c r="F70" s="4">
        <f t="shared" si="23"/>
        <v>1.3503825592788543</v>
      </c>
      <c r="G70"/>
      <c r="H70" s="19">
        <f t="shared" si="24"/>
        <v>2.5132741228718345</v>
      </c>
      <c r="I70" s="17">
        <f t="shared" si="25"/>
        <v>1.7816612184524903</v>
      </c>
      <c r="J70" s="16">
        <f t="shared" si="26"/>
        <v>0.28160776685571132</v>
      </c>
      <c r="K70" s="16">
        <f t="shared" si="27"/>
        <v>1.2171942326794791</v>
      </c>
      <c r="L70" s="5">
        <f t="shared" si="28"/>
        <v>7.1647942664581503</v>
      </c>
      <c r="M70" s="17">
        <f t="shared" si="29"/>
        <v>1.4712520832397948</v>
      </c>
      <c r="N70" s="16">
        <f t="shared" si="30"/>
        <v>9.2907209006177105E-2</v>
      </c>
      <c r="O70" s="16">
        <f t="shared" si="31"/>
        <v>2.4534878031782723</v>
      </c>
      <c r="P70" s="5">
        <f t="shared" si="32"/>
        <v>0.88160895927856375</v>
      </c>
      <c r="Q70" s="17">
        <f t="shared" si="33"/>
        <v>0.84441734925630296</v>
      </c>
      <c r="R70" s="16">
        <f t="shared" si="34"/>
        <v>0.26308547351237821</v>
      </c>
      <c r="S70" s="16">
        <f t="shared" si="35"/>
        <v>0.18812351337355362</v>
      </c>
      <c r="T70"/>
      <c r="U70"/>
      <c r="V70"/>
      <c r="W70" s="31">
        <v>0.4</v>
      </c>
      <c r="X70" s="104">
        <f t="shared" si="36"/>
        <v>6.21668553578602</v>
      </c>
      <c r="Y70" s="104">
        <f t="shared" si="37"/>
        <v>-37.429590132266483</v>
      </c>
      <c r="Z70"/>
      <c r="AA70"/>
      <c r="AB70"/>
      <c r="AC70"/>
      <c r="AD70"/>
      <c r="AE70"/>
      <c r="AF70"/>
      <c r="AG70"/>
    </row>
    <row r="71" spans="1:33" ht="10.050000000000001" customHeight="1" x14ac:dyDescent="0.25">
      <c r="A71"/>
      <c r="B71"/>
      <c r="C71" s="31">
        <v>2.75</v>
      </c>
      <c r="D71" s="30">
        <f t="shared" si="5"/>
        <v>1.825637507599783</v>
      </c>
      <c r="E71" s="4">
        <f t="shared" si="22"/>
        <v>0.20330740202252873</v>
      </c>
      <c r="F71" s="4">
        <f t="shared" si="23"/>
        <v>1.3855091746559511</v>
      </c>
      <c r="G71"/>
      <c r="H71" s="19">
        <f t="shared" si="24"/>
        <v>2.8274333882308138</v>
      </c>
      <c r="I71" s="17">
        <f t="shared" si="25"/>
        <v>1.8352365016820489</v>
      </c>
      <c r="J71" s="16">
        <f t="shared" si="26"/>
        <v>0.17725819088942862</v>
      </c>
      <c r="K71" s="16">
        <f t="shared" si="27"/>
        <v>1.4393268443021452</v>
      </c>
      <c r="L71" s="5">
        <f t="shared" si="28"/>
        <v>7.3681733006343686</v>
      </c>
      <c r="M71" s="17">
        <f t="shared" si="29"/>
        <v>1.4945019123049905</v>
      </c>
      <c r="N71" s="16">
        <f t="shared" si="30"/>
        <v>0.10840608615459413</v>
      </c>
      <c r="O71" s="16">
        <f t="shared" si="31"/>
        <v>2.4659793982376517</v>
      </c>
      <c r="P71" s="5">
        <f t="shared" si="32"/>
        <v>1.0849879934547821</v>
      </c>
      <c r="Q71" s="17">
        <f t="shared" si="33"/>
        <v>1.0164862602766571</v>
      </c>
      <c r="R71" s="16">
        <f t="shared" si="34"/>
        <v>0.3785485011009645</v>
      </c>
      <c r="S71" s="16">
        <f t="shared" si="35"/>
        <v>0.28023608488993745</v>
      </c>
      <c r="T71"/>
      <c r="U71"/>
      <c r="V71"/>
      <c r="W71" s="31">
        <v>0.45</v>
      </c>
      <c r="X71" s="104">
        <f t="shared" si="36"/>
        <v>-3.9731461643010411</v>
      </c>
      <c r="Y71" s="104">
        <f t="shared" si="37"/>
        <v>-34.784544923473511</v>
      </c>
      <c r="Z71"/>
      <c r="AA71"/>
      <c r="AB71"/>
      <c r="AC71"/>
      <c r="AD71"/>
      <c r="AE71"/>
      <c r="AF71"/>
      <c r="AG71"/>
    </row>
    <row r="72" spans="1:33" ht="10.050000000000001" customHeight="1" x14ac:dyDescent="0.25">
      <c r="A72"/>
      <c r="B72"/>
      <c r="C72" s="31">
        <v>2.8</v>
      </c>
      <c r="D72" s="30">
        <f t="shared" si="5"/>
        <v>1.8320965890813223</v>
      </c>
      <c r="E72" s="4">
        <f t="shared" si="22"/>
        <v>0.18648838974164272</v>
      </c>
      <c r="F72" s="4">
        <f t="shared" si="23"/>
        <v>1.4203466924395154</v>
      </c>
      <c r="G72"/>
      <c r="H72" s="19">
        <f t="shared" si="24"/>
        <v>3.1415926535897931</v>
      </c>
      <c r="I72" s="17">
        <f t="shared" si="25"/>
        <v>1.8519370519824665</v>
      </c>
      <c r="J72" s="16">
        <f t="shared" si="26"/>
        <v>7.3667912144892433E-2</v>
      </c>
      <c r="K72" s="16">
        <f t="shared" si="27"/>
        <v>1.6482776387045077</v>
      </c>
      <c r="L72" s="5">
        <f t="shared" si="28"/>
        <v>7.5844755917481592</v>
      </c>
      <c r="M72" s="17">
        <f t="shared" si="29"/>
        <v>1.5213386827693092</v>
      </c>
      <c r="N72" s="16">
        <f t="shared" si="30"/>
        <v>0.11906841262490309</v>
      </c>
      <c r="O72" s="16">
        <f t="shared" si="31"/>
        <v>2.4842507252440398</v>
      </c>
      <c r="P72" s="5">
        <f t="shared" si="32"/>
        <v>1.3012902845685732</v>
      </c>
      <c r="Q72" s="17">
        <f t="shared" si="33"/>
        <v>1.1849140628127781</v>
      </c>
      <c r="R72" s="16">
        <f t="shared" si="34"/>
        <v>0.44600331900489021</v>
      </c>
      <c r="S72" s="16">
        <f t="shared" si="35"/>
        <v>0.39456864482496701</v>
      </c>
      <c r="T72"/>
      <c r="U72"/>
      <c r="V72"/>
      <c r="W72" s="31">
        <v>0.5</v>
      </c>
      <c r="X72" s="104">
        <f t="shared" si="36"/>
        <v>-12.532077220200254</v>
      </c>
      <c r="Y72" s="104">
        <f t="shared" si="37"/>
        <v>-29.928640751485371</v>
      </c>
      <c r="Z72"/>
      <c r="AA72"/>
      <c r="AB72"/>
      <c r="AC72"/>
      <c r="AD72"/>
      <c r="AE72"/>
      <c r="AF72"/>
      <c r="AG72"/>
    </row>
    <row r="73" spans="1:33" ht="10.050000000000001" customHeight="1" x14ac:dyDescent="0.25">
      <c r="A73"/>
      <c r="B73"/>
      <c r="C73" s="31">
        <v>2.85</v>
      </c>
      <c r="D73" s="30">
        <f t="shared" si="5"/>
        <v>1.8376076712751979</v>
      </c>
      <c r="E73" s="4">
        <f t="shared" si="22"/>
        <v>0.1696706091895559</v>
      </c>
      <c r="F73" s="4">
        <f t="shared" si="23"/>
        <v>1.4548640500910033</v>
      </c>
      <c r="G73"/>
      <c r="H73" s="19">
        <f t="shared" si="24"/>
        <v>3.4557519189487729</v>
      </c>
      <c r="I73" s="17">
        <f t="shared" si="25"/>
        <v>1.837322807259917</v>
      </c>
      <c r="J73" s="16">
        <f t="shared" si="26"/>
        <v>-2.0119068454433009E-2</v>
      </c>
      <c r="K73" s="16">
        <f t="shared" si="27"/>
        <v>1.8373747991081582</v>
      </c>
      <c r="L73" s="5">
        <f t="shared" si="28"/>
        <v>7.811905890023457</v>
      </c>
      <c r="M73" s="17">
        <f t="shared" si="29"/>
        <v>1.5504609225369173</v>
      </c>
      <c r="N73" s="16">
        <f t="shared" si="30"/>
        <v>0.12365918290718136</v>
      </c>
      <c r="O73" s="16">
        <f t="shared" si="31"/>
        <v>2.5092054481866914</v>
      </c>
      <c r="P73" s="5">
        <f t="shared" si="32"/>
        <v>1.5287205828438706</v>
      </c>
      <c r="Q73" s="17">
        <f t="shared" si="33"/>
        <v>1.3436186932117233</v>
      </c>
      <c r="R73" s="16">
        <f t="shared" si="34"/>
        <v>0.47142694102561433</v>
      </c>
      <c r="S73" s="16">
        <f t="shared" si="35"/>
        <v>0.53021988918796292</v>
      </c>
      <c r="T73"/>
      <c r="U73"/>
      <c r="V73"/>
      <c r="W73" s="31">
        <v>0.55000000000000004</v>
      </c>
      <c r="X73" s="104">
        <f t="shared" si="36"/>
        <v>-19.059727825249851</v>
      </c>
      <c r="Y73" s="104">
        <f t="shared" si="37"/>
        <v>-23.416979963135805</v>
      </c>
      <c r="Z73"/>
      <c r="AA73"/>
      <c r="AB73"/>
      <c r="AC73"/>
      <c r="AD73"/>
      <c r="AE73"/>
      <c r="AF73"/>
      <c r="AG73"/>
    </row>
    <row r="74" spans="1:33" ht="10.050000000000001" customHeight="1" x14ac:dyDescent="0.25">
      <c r="A74"/>
      <c r="B74"/>
      <c r="C74" s="31">
        <v>2.9</v>
      </c>
      <c r="D74" s="30">
        <f t="shared" si="5"/>
        <v>1.8421901946458581</v>
      </c>
      <c r="E74" s="4">
        <f t="shared" si="22"/>
        <v>0.1528953242580553</v>
      </c>
      <c r="F74" s="4">
        <f t="shared" si="23"/>
        <v>1.4890310777343729</v>
      </c>
      <c r="G74"/>
      <c r="H74" s="19">
        <f t="shared" si="24"/>
        <v>3.7699111843077517</v>
      </c>
      <c r="I74" s="17">
        <f t="shared" si="25"/>
        <v>1.7981589438662007</v>
      </c>
      <c r="J74" s="16">
        <f t="shared" si="26"/>
        <v>-9.7417936877531419E-2</v>
      </c>
      <c r="K74" s="16">
        <f t="shared" si="27"/>
        <v>2.0016850445208862</v>
      </c>
      <c r="L74" s="5">
        <f t="shared" si="28"/>
        <v>8.0489172544958745</v>
      </c>
      <c r="M74" s="17">
        <f t="shared" si="29"/>
        <v>1.5801939181524456</v>
      </c>
      <c r="N74" s="16">
        <f t="shared" si="30"/>
        <v>0.12139992723362969</v>
      </c>
      <c r="O74" s="16">
        <f t="shared" si="31"/>
        <v>2.5413533176034671</v>
      </c>
      <c r="P74" s="5">
        <f t="shared" si="32"/>
        <v>1.7657319473162885</v>
      </c>
      <c r="Q74" s="17">
        <f t="shared" si="33"/>
        <v>1.4870267269364694</v>
      </c>
      <c r="R74" s="16">
        <f t="shared" si="34"/>
        <v>0.46085568169453106</v>
      </c>
      <c r="S74" s="16">
        <f t="shared" si="35"/>
        <v>0.68492528875508141</v>
      </c>
      <c r="T74"/>
      <c r="U74"/>
      <c r="V74"/>
      <c r="W74" s="31">
        <v>0.6</v>
      </c>
      <c r="X74" s="104">
        <f t="shared" si="36"/>
        <v>-23.312744480496708</v>
      </c>
      <c r="Y74" s="104">
        <f t="shared" si="37"/>
        <v>-15.872917279304591</v>
      </c>
      <c r="Z74"/>
      <c r="AA74"/>
      <c r="AB74"/>
      <c r="AC74"/>
      <c r="AD74"/>
      <c r="AE74"/>
      <c r="AF74"/>
      <c r="AG74"/>
    </row>
    <row r="75" spans="1:33" ht="10.050000000000001" customHeight="1" x14ac:dyDescent="0.25">
      <c r="A75"/>
      <c r="B75"/>
      <c r="C75" s="31">
        <v>2.95</v>
      </c>
      <c r="D75" s="30">
        <f t="shared" si="5"/>
        <v>1.8458646484721655</v>
      </c>
      <c r="E75" s="4">
        <f t="shared" si="22"/>
        <v>0.13620229675465501</v>
      </c>
      <c r="F75" s="4">
        <f t="shared" si="23"/>
        <v>1.5228185385970734</v>
      </c>
      <c r="G75"/>
      <c r="H75" s="19">
        <f t="shared" si="24"/>
        <v>4.0840704496667311</v>
      </c>
      <c r="I75" s="17">
        <f t="shared" si="25"/>
        <v>1.741911066057253</v>
      </c>
      <c r="J75" s="16">
        <f t="shared" si="26"/>
        <v>-0.15390241136572613</v>
      </c>
      <c r="K75" s="16">
        <f t="shared" si="27"/>
        <v>2.1382122266826173</v>
      </c>
      <c r="L75" s="5">
        <f t="shared" si="28"/>
        <v>8.2941877122888936</v>
      </c>
      <c r="M75" s="17">
        <f t="shared" si="29"/>
        <v>1.6086446769322722</v>
      </c>
      <c r="N75" s="16">
        <f t="shared" si="30"/>
        <v>0.11206764313187367</v>
      </c>
      <c r="O75" s="16">
        <f t="shared" si="31"/>
        <v>2.5807030157353283</v>
      </c>
      <c r="P75" s="5">
        <f t="shared" si="32"/>
        <v>2.0110024051093065</v>
      </c>
      <c r="Q75" s="17">
        <f t="shared" si="33"/>
        <v>1.6103888489158187</v>
      </c>
      <c r="R75" s="16">
        <f t="shared" si="34"/>
        <v>0.42067042331289861</v>
      </c>
      <c r="S75" s="16">
        <f t="shared" si="35"/>
        <v>0.85517854845368224</v>
      </c>
      <c r="T75"/>
      <c r="U75"/>
      <c r="V75"/>
      <c r="W75" s="31">
        <v>0.65</v>
      </c>
      <c r="X75" s="104">
        <f t="shared" si="36"/>
        <v>-25.216286675286735</v>
      </c>
      <c r="Y75" s="104">
        <f t="shared" si="37"/>
        <v>-7.9436581879924528</v>
      </c>
      <c r="Z75"/>
      <c r="AA75"/>
      <c r="AB75"/>
      <c r="AC75"/>
      <c r="AD75"/>
      <c r="AE75"/>
      <c r="AF75"/>
      <c r="AG75"/>
    </row>
    <row r="76" spans="1:33" ht="10.050000000000001" customHeight="1" x14ac:dyDescent="0.25">
      <c r="A76"/>
      <c r="B76"/>
      <c r="C76" s="31">
        <v>3</v>
      </c>
      <c r="D76" s="30">
        <f t="shared" si="5"/>
        <v>1.8486525279994683</v>
      </c>
      <c r="E76" s="4">
        <f t="shared" si="22"/>
        <v>0.11962978610646768</v>
      </c>
      <c r="F76" s="4">
        <f t="shared" si="23"/>
        <v>1.5561981675616421</v>
      </c>
      <c r="G76"/>
      <c r="H76" s="19">
        <f t="shared" si="24"/>
        <v>4.3982297150257104</v>
      </c>
      <c r="I76" s="17">
        <f t="shared" si="25"/>
        <v>1.676216791964789</v>
      </c>
      <c r="J76" s="16">
        <f t="shared" si="26"/>
        <v>-0.18753627136721196</v>
      </c>
      <c r="K76" s="16">
        <f t="shared" si="27"/>
        <v>2.2459540588378251</v>
      </c>
      <c r="L76" s="5">
        <f t="shared" si="28"/>
        <v>8.5465930261359873</v>
      </c>
      <c r="M76" s="17">
        <f t="shared" si="29"/>
        <v>1.6338839195013308</v>
      </c>
      <c r="N76" s="16">
        <f t="shared" si="30"/>
        <v>9.6040033491317622E-2</v>
      </c>
      <c r="O76" s="16">
        <f t="shared" si="31"/>
        <v>2.6267083585691804</v>
      </c>
      <c r="P76" s="5">
        <f t="shared" si="32"/>
        <v>2.263407718956401</v>
      </c>
      <c r="Q76" s="17">
        <f t="shared" si="33"/>
        <v>1.7100548320343818</v>
      </c>
      <c r="R76" s="16">
        <f t="shared" si="34"/>
        <v>0.35763932545030053</v>
      </c>
      <c r="S76" s="16">
        <f t="shared" si="35"/>
        <v>1.0364478574304272</v>
      </c>
      <c r="T76"/>
      <c r="U76"/>
      <c r="V76"/>
      <c r="W76" s="31">
        <v>0.7</v>
      </c>
      <c r="X76" s="104">
        <f t="shared" si="36"/>
        <v>-24.862557050281261</v>
      </c>
      <c r="Y76" s="104">
        <f t="shared" si="37"/>
        <v>-0.25484497181596177</v>
      </c>
      <c r="Z76"/>
      <c r="AA76"/>
      <c r="AB76"/>
      <c r="AC76"/>
      <c r="AD76"/>
      <c r="AE76"/>
      <c r="AF76"/>
      <c r="AG76"/>
    </row>
    <row r="77" spans="1:33" ht="10.050000000000001" customHeight="1" x14ac:dyDescent="0.25">
      <c r="A77"/>
      <c r="B77"/>
      <c r="C77" s="31">
        <v>3.05</v>
      </c>
      <c r="D77" s="30">
        <f t="shared" si="5"/>
        <v>1.8505762901205667</v>
      </c>
      <c r="E77" s="4">
        <f t="shared" si="22"/>
        <v>0.10321454785299511</v>
      </c>
      <c r="F77" s="4">
        <f t="shared" si="23"/>
        <v>1.5891427077663252</v>
      </c>
      <c r="G77"/>
      <c r="H77" s="19">
        <f t="shared" si="24"/>
        <v>4.7123889803846897</v>
      </c>
      <c r="I77" s="17">
        <f t="shared" si="25"/>
        <v>1.6083727539540111</v>
      </c>
      <c r="J77" s="16">
        <f t="shared" si="26"/>
        <v>-0.19840756059389175</v>
      </c>
      <c r="K77" s="16">
        <f t="shared" si="27"/>
        <v>2.3258182195514561</v>
      </c>
      <c r="L77" s="5">
        <f t="shared" si="28"/>
        <v>8.8051793531592821</v>
      </c>
      <c r="M77" s="17">
        <f t="shared" si="29"/>
        <v>1.6541351080087154</v>
      </c>
      <c r="N77" s="16">
        <f t="shared" si="30"/>
        <v>7.4281591831710791E-2</v>
      </c>
      <c r="O77" s="16">
        <f t="shared" si="31"/>
        <v>2.6782741843762707</v>
      </c>
      <c r="P77" s="5">
        <f t="shared" si="32"/>
        <v>2.5219940459796955</v>
      </c>
      <c r="Q77" s="17">
        <f t="shared" si="33"/>
        <v>1.7836848019208993</v>
      </c>
      <c r="R77" s="16">
        <f t="shared" si="34"/>
        <v>0.27879686694446981</v>
      </c>
      <c r="S77" s="16">
        <f t="shared" si="35"/>
        <v>1.223468674762678</v>
      </c>
      <c r="T77"/>
      <c r="U77"/>
      <c r="V77"/>
      <c r="W77" s="31">
        <v>0.75</v>
      </c>
      <c r="X77" s="104">
        <f t="shared" si="36"/>
        <v>-22.496807398918925</v>
      </c>
      <c r="Y77" s="104">
        <f t="shared" si="37"/>
        <v>6.6322320606477732</v>
      </c>
      <c r="Z77"/>
      <c r="AA77"/>
      <c r="AB77"/>
      <c r="AC77"/>
      <c r="AD77"/>
      <c r="AE77"/>
      <c r="AF77"/>
      <c r="AG77"/>
    </row>
    <row r="78" spans="1:33" ht="10.050000000000001" customHeight="1" x14ac:dyDescent="0.25">
      <c r="A78"/>
      <c r="B78"/>
      <c r="C78" s="31">
        <v>3.1</v>
      </c>
      <c r="D78" s="30">
        <f t="shared" si="5"/>
        <v>1.8516593076745196</v>
      </c>
      <c r="E78" s="4">
        <f t="shared" si="22"/>
        <v>8.6991831294003896E-2</v>
      </c>
      <c r="F78" s="4">
        <f t="shared" si="23"/>
        <v>1.6216259451970967</v>
      </c>
      <c r="G78"/>
      <c r="H78" s="19">
        <f t="shared" si="24"/>
        <v>5.026548245743669</v>
      </c>
      <c r="I78" s="17">
        <f t="shared" si="25"/>
        <v>1.5448736798246088</v>
      </c>
      <c r="J78" s="16">
        <f t="shared" si="26"/>
        <v>-0.1884604199131763</v>
      </c>
      <c r="K78" s="16">
        <f t="shared" si="27"/>
        <v>2.3804096000083117</v>
      </c>
      <c r="L78" s="5">
        <f t="shared" si="28"/>
        <v>9.0691378173045436</v>
      </c>
      <c r="M78" s="17">
        <f t="shared" si="29"/>
        <v>1.6679507265253959</v>
      </c>
      <c r="N78" s="16">
        <f t="shared" si="30"/>
        <v>4.8271696803375175E-2</v>
      </c>
      <c r="O78" s="16">
        <f t="shared" si="31"/>
        <v>2.7338211690737197</v>
      </c>
      <c r="P78" s="5">
        <f t="shared" si="32"/>
        <v>2.7859525101249569</v>
      </c>
      <c r="Q78" s="17">
        <f t="shared" si="33"/>
        <v>1.8303784794158424</v>
      </c>
      <c r="R78" s="16">
        <f t="shared" si="34"/>
        <v>0.19121538004349947</v>
      </c>
      <c r="S78" s="16">
        <f t="shared" si="35"/>
        <v>1.4105901142696775</v>
      </c>
      <c r="T78"/>
      <c r="U78"/>
      <c r="V78"/>
      <c r="W78" s="31">
        <v>0.8</v>
      </c>
      <c r="X78" s="104">
        <f t="shared" si="36"/>
        <v>-18.492237500196818</v>
      </c>
      <c r="Y78" s="104">
        <f t="shared" si="37"/>
        <v>12.257455388760622</v>
      </c>
      <c r="Z78"/>
      <c r="AA78"/>
      <c r="AB78"/>
      <c r="AC78"/>
      <c r="AD78"/>
      <c r="AE78"/>
    </row>
    <row r="79" spans="1:33" ht="10.050000000000001" customHeight="1" x14ac:dyDescent="0.25">
      <c r="A79"/>
      <c r="B79"/>
      <c r="C79" s="31">
        <v>3.15</v>
      </c>
      <c r="D79" s="30">
        <f t="shared" si="5"/>
        <v>1.8519258224545532</v>
      </c>
      <c r="E79" s="4">
        <f t="shared" si="22"/>
        <v>7.0995376619994E-2</v>
      </c>
      <c r="F79" s="4">
        <f t="shared" si="23"/>
        <v>1.6536227412175477</v>
      </c>
      <c r="G79"/>
      <c r="H79" s="19">
        <f t="shared" si="24"/>
        <v>5.3407075111026483</v>
      </c>
      <c r="I79" s="17">
        <f t="shared" si="25"/>
        <v>1.4910350896990932</v>
      </c>
      <c r="J79" s="16">
        <f t="shared" si="26"/>
        <v>-0.16113600580038057</v>
      </c>
      <c r="K79" s="16">
        <f t="shared" si="27"/>
        <v>2.413709807711951</v>
      </c>
      <c r="L79" s="5">
        <f t="shared" si="28"/>
        <v>9.3377818953929843</v>
      </c>
      <c r="M79" s="17">
        <f t="shared" si="29"/>
        <v>1.6743580544093661</v>
      </c>
      <c r="N79" s="16">
        <f t="shared" si="30"/>
        <v>1.9881917901594992E-2</v>
      </c>
      <c r="O79" s="16">
        <f t="shared" si="31"/>
        <v>2.7914024867019633</v>
      </c>
      <c r="P79" s="5">
        <f t="shared" si="32"/>
        <v>3.0545965882133976</v>
      </c>
      <c r="Q79" s="17">
        <f t="shared" si="33"/>
        <v>1.8507105845059655</v>
      </c>
      <c r="R79" s="16">
        <f t="shared" si="34"/>
        <v>0.10171460547005151</v>
      </c>
      <c r="S79" s="16">
        <f t="shared" si="35"/>
        <v>1.592148593749531</v>
      </c>
      <c r="T79"/>
      <c r="U79"/>
      <c r="V79"/>
      <c r="W79" s="31">
        <v>0.85</v>
      </c>
      <c r="X79" s="104">
        <f t="shared" si="36"/>
        <v>-13.316056049172229</v>
      </c>
      <c r="Y79" s="104">
        <f t="shared" si="37"/>
        <v>16.28995378551436</v>
      </c>
      <c r="Z79"/>
      <c r="AA79"/>
      <c r="AB79"/>
      <c r="AC79"/>
      <c r="AD79"/>
      <c r="AE79"/>
    </row>
    <row r="80" spans="1:33" ht="10.050000000000001" customHeight="1" x14ac:dyDescent="0.25">
      <c r="A80"/>
      <c r="B80"/>
      <c r="C80" s="31">
        <v>3.2</v>
      </c>
      <c r="D80" s="30">
        <f t="shared" si="5"/>
        <v>1.8514008970184401</v>
      </c>
      <c r="E80" s="4">
        <f t="shared" si="22"/>
        <v>5.5257411818409263E-2</v>
      </c>
      <c r="F80" s="4">
        <f t="shared" si="23"/>
        <v>1.6851090629872716</v>
      </c>
      <c r="G80"/>
      <c r="H80" s="19">
        <f t="shared" si="24"/>
        <v>5.6548667764616276</v>
      </c>
      <c r="I80" s="17">
        <f t="shared" si="25"/>
        <v>1.4507236996353625</v>
      </c>
      <c r="J80" s="16">
        <f t="shared" si="26"/>
        <v>-0.12094527155176316</v>
      </c>
      <c r="K80" s="16">
        <f t="shared" si="27"/>
        <v>2.4306774873032824</v>
      </c>
      <c r="L80" s="5">
        <f t="shared" si="28"/>
        <v>9.6105278565902736</v>
      </c>
      <c r="M80" s="17">
        <f t="shared" si="29"/>
        <v>1.6729602325192807</v>
      </c>
      <c r="N80" s="16">
        <f t="shared" si="30"/>
        <v>-8.785278393971474E-3</v>
      </c>
      <c r="O80" s="16">
        <f t="shared" si="31"/>
        <v>2.848860092712675</v>
      </c>
      <c r="P80" s="5">
        <f t="shared" si="32"/>
        <v>3.3273425494106879</v>
      </c>
      <c r="Q80" s="17">
        <f t="shared" si="33"/>
        <v>1.8466680728208889</v>
      </c>
      <c r="R80" s="16">
        <f t="shared" si="34"/>
        <v>1.6548894066131581E-2</v>
      </c>
      <c r="S80" s="16">
        <f t="shared" si="35"/>
        <v>1.7628407231182026</v>
      </c>
      <c r="T80"/>
      <c r="U80"/>
      <c r="V80"/>
      <c r="W80" s="31">
        <v>0.9</v>
      </c>
      <c r="X80" s="104">
        <f t="shared" si="36"/>
        <v>-7.4896247632705926</v>
      </c>
      <c r="Y80" s="104">
        <f t="shared" si="37"/>
        <v>18.545427182083337</v>
      </c>
      <c r="Z80"/>
      <c r="AA80"/>
      <c r="AB80"/>
      <c r="AC80"/>
      <c r="AD80"/>
      <c r="AE80"/>
    </row>
    <row r="81" spans="1:25" ht="10.050000000000001" customHeight="1" x14ac:dyDescent="0.25">
      <c r="A81"/>
      <c r="B81"/>
      <c r="C81" s="31">
        <v>3.25</v>
      </c>
      <c r="D81" s="30">
        <f t="shared" ref="D81:D144" si="38">C81-C81^3/3/FACT(3)+C81^5/5/FACT(5)-C81^7/7/FACT(7)+C81^9/9/FACT(9)-C81^11/11/FACT(11)+C81^13/13/FACT(13)-C81^15/15/FACT(15)+C81^17/17/FACT(17)-C81^19/19/FACT(19)+C81^21/21/FACT(21)-C81^23/23/FACT(23)+C81^25/25/FACT(25)-C81^27/27/FACT(27)+C81^29/29/FACT(29)-C81^31/31/FACT(31)+C81^33/33/FACT(33)-C81^35/35/FACT(35)+C81^37/37/FACT(37)-C81^39/39/FACT(39)+C81^41/41/FACT(41)-C81^43/43/FACT(43)+C81^45/45/FACT(45)-C81^47/47/FACT(47)+C81^49/49/FACT(49)-C81^51/51/FACT(51)+C81^53/53/FACT(53)-C81^55/55/FACT(55)+C81^57/57/FACT(57)-C81^59/59/FACT(59)+C81^61/61/FACT(61)-C81^63/63/FACT(63)+C81^65/65/FACT(65)-C81^67/67/FACT(67)+C81^69/69/FACT(69)-C81^71/71/FACT(71)+C81^73/73/FACT(73)-C81^75/75/FACT(75)+C81^77/77/FACT(77)-C81^79/79/FACT(79)+C81^81/81/FACT(81)-C81^83/83/FACT(83)+C81^85/85/FACT(85)-C81^87/87/FACT(87)+C81^89/89/FACT(89)-C81^91/91/FACT(91)+C81^93/93/FACT(93)-C81^95/95/FACT(95)+C81^97/97/FACT(97)-C81^99/99/FACT(99)+C81^101/101/FACT(101)-C81^103/103/FACT(103)</f>
        <v>1.8501103653966411</v>
      </c>
      <c r="E81" s="4">
        <f t="shared" si="22"/>
        <v>3.9808649618032321E-2</v>
      </c>
      <c r="F81" s="4">
        <f t="shared" si="23"/>
        <v>1.7160620117236138</v>
      </c>
      <c r="G81"/>
      <c r="H81" s="19">
        <f t="shared" si="24"/>
        <v>5.9690260418206069</v>
      </c>
      <c r="I81" s="17">
        <f t="shared" si="25"/>
        <v>1.4262105133210978</v>
      </c>
      <c r="J81" s="16">
        <f t="shared" si="26"/>
        <v>-7.300358452367961E-2</v>
      </c>
      <c r="K81" s="16">
        <f t="shared" si="27"/>
        <v>2.4368030215454746</v>
      </c>
      <c r="L81" s="5">
        <f t="shared" si="28"/>
        <v>9.8868781396920618</v>
      </c>
      <c r="M81" s="17">
        <f t="shared" si="29"/>
        <v>1.6639831387597779</v>
      </c>
      <c r="N81" s="16">
        <f t="shared" si="30"/>
        <v>-3.5580656142047307E-2</v>
      </c>
      <c r="O81" s="16">
        <f t="shared" si="31"/>
        <v>2.9040047586743261</v>
      </c>
      <c r="P81" s="5">
        <f t="shared" si="32"/>
        <v>3.6036928325124764</v>
      </c>
      <c r="Q81" s="17">
        <f t="shared" si="33"/>
        <v>1.8214927203821347</v>
      </c>
      <c r="R81" s="16">
        <f t="shared" si="34"/>
        <v>-5.8892923573988565E-2</v>
      </c>
      <c r="S81" s="16">
        <f t="shared" si="35"/>
        <v>1.9180676950852995</v>
      </c>
      <c r="W81" s="31">
        <v>0.95</v>
      </c>
      <c r="X81" s="104">
        <f t="shared" si="36"/>
        <v>-1.5460076799397005</v>
      </c>
      <c r="Y81" s="104">
        <f t="shared" si="37"/>
        <v>18.991644974991509</v>
      </c>
    </row>
    <row r="82" spans="1:25" ht="10.050000000000001" customHeight="1" x14ac:dyDescent="0.25">
      <c r="A82"/>
      <c r="B82"/>
      <c r="C82" s="31">
        <v>3.3</v>
      </c>
      <c r="D82" s="30">
        <f t="shared" si="38"/>
        <v>1.8480807827952115</v>
      </c>
      <c r="E82" s="4">
        <f t="shared" si="22"/>
        <v>2.467828470642508E-2</v>
      </c>
      <c r="F82" s="4">
        <f t="shared" si="23"/>
        <v>1.7464598487660095</v>
      </c>
      <c r="G82"/>
      <c r="H82" s="19">
        <f t="shared" si="24"/>
        <v>6.2831853071795862</v>
      </c>
      <c r="I82" s="17">
        <f t="shared" si="25"/>
        <v>1.4181515761326302</v>
      </c>
      <c r="J82" s="16">
        <f t="shared" si="26"/>
        <v>-2.2560661647878177E-2</v>
      </c>
      <c r="K82" s="16">
        <f t="shared" si="27"/>
        <v>2.4376533930572233</v>
      </c>
      <c r="L82" s="5">
        <f t="shared" si="28"/>
        <v>10.166407384630519</v>
      </c>
      <c r="M82" s="17">
        <f t="shared" si="29"/>
        <v>1.6482640079354687</v>
      </c>
      <c r="N82" s="16">
        <f t="shared" si="30"/>
        <v>-5.8497471828157455E-2</v>
      </c>
      <c r="O82" s="16">
        <f t="shared" si="31"/>
        <v>2.9548020282971064</v>
      </c>
      <c r="P82" s="5">
        <f t="shared" si="32"/>
        <v>3.8832220774509332</v>
      </c>
      <c r="Q82" s="17">
        <f t="shared" si="33"/>
        <v>1.7794401221793124</v>
      </c>
      <c r="R82" s="16">
        <f t="shared" si="34"/>
        <v>-0.12034488357982709</v>
      </c>
      <c r="S82" s="16">
        <f t="shared" si="35"/>
        <v>2.0542257899295691</v>
      </c>
      <c r="W82" s="31">
        <v>1</v>
      </c>
      <c r="X82" s="104">
        <f t="shared" si="36"/>
        <v>4.0116309633668461</v>
      </c>
      <c r="Y82" s="104">
        <f t="shared" si="37"/>
        <v>17.742029335485618</v>
      </c>
    </row>
    <row r="83" spans="1:25" ht="10.050000000000001" customHeight="1" x14ac:dyDescent="0.25">
      <c r="A83"/>
      <c r="B83"/>
      <c r="C83" s="31">
        <v>3.35</v>
      </c>
      <c r="D83" s="30">
        <f t="shared" si="38"/>
        <v>1.8453393743920208</v>
      </c>
      <c r="E83" s="4">
        <f t="shared" si="22"/>
        <v>9.893991430490745E-3</v>
      </c>
      <c r="F83" s="4">
        <f t="shared" si="23"/>
        <v>1.7762820194064843</v>
      </c>
      <c r="G83"/>
      <c r="H83" s="19">
        <f t="shared" si="24"/>
        <v>6.5973445725385655</v>
      </c>
      <c r="I83" s="17">
        <f t="shared" si="25"/>
        <v>1.4256912864833022</v>
      </c>
      <c r="J83" s="16">
        <f t="shared" si="26"/>
        <v>2.5440581012420083E-2</v>
      </c>
      <c r="K83" s="16">
        <f t="shared" si="27"/>
        <v>2.4384423145663572</v>
      </c>
      <c r="L83" s="5">
        <f t="shared" si="28"/>
        <v>10.44875077490436</v>
      </c>
      <c r="M83" s="17">
        <f t="shared" si="29"/>
        <v>1.6271833506253104</v>
      </c>
      <c r="N83" s="16">
        <f t="shared" si="30"/>
        <v>-7.5847975384918609E-2</v>
      </c>
      <c r="O83" s="16">
        <f t="shared" si="31"/>
        <v>2.9995460685785429</v>
      </c>
      <c r="P83" s="5">
        <f t="shared" si="32"/>
        <v>4.1655654677247735</v>
      </c>
      <c r="Q83" s="17">
        <f t="shared" si="33"/>
        <v>1.7254728051936261</v>
      </c>
      <c r="R83" s="16">
        <f t="shared" si="34"/>
        <v>-0.16485419213502661</v>
      </c>
      <c r="S83" s="16">
        <f t="shared" si="35"/>
        <v>2.1689218900989569</v>
      </c>
      <c r="W83" s="31">
        <v>1.05</v>
      </c>
      <c r="X83" s="104">
        <f t="shared" si="36"/>
        <v>8.7474998863435616</v>
      </c>
      <c r="Y83" s="104">
        <f t="shared" si="37"/>
        <v>15.038207485569961</v>
      </c>
    </row>
    <row r="84" spans="1:25" ht="10.050000000000001" customHeight="1" x14ac:dyDescent="0.25">
      <c r="A84"/>
      <c r="B84"/>
      <c r="C84" s="31">
        <v>3.4</v>
      </c>
      <c r="D84" s="30">
        <f t="shared" si="38"/>
        <v>1.8419139833261433</v>
      </c>
      <c r="E84" s="4">
        <f t="shared" si="22"/>
        <v>-4.5180778322746473E-3</v>
      </c>
      <c r="F84" s="4">
        <f t="shared" si="23"/>
        <v>1.8055091744543903</v>
      </c>
      <c r="G84"/>
      <c r="H84" s="19">
        <f t="shared" si="24"/>
        <v>6.9115038378975457</v>
      </c>
      <c r="I84" s="17">
        <f t="shared" ref="I84:I147" si="39">H84-H84^3/3/FACT(3)+H84^5/5/FACT(5)-H84^7/7/FACT(7)+H84^9/9/FACT(9)-H84^11/11/FACT(11)+H84^13/13/FACT(13)-H84^15/15/FACT(15)+H84^17/17/FACT(17)-H84^19/19/FACT(19)+H84^21/21/FACT(21)-H84^23/23/FACT(23)+H84^25/25/FACT(25)-H84^27/27/FACT(27)+H84^29/29/FACT(29)-H84^31/31/FACT(31)+H84^33/33/FACT(33)-H84^35/35/FACT(35)+H84^37/37/FACT(37)-H84^39/39/FACT(39)+H84^41/41/FACT(41)-H84^43/43/FACT(43)+H84^45/45/FACT(45)-H84^47/47/FACT(47)+H84^49/49/FACT(49)-H84^51/51/FACT(51)+H84^53/53/FACT(53)-H84^55/55/FACT(55)+H84^57/57/FACT(57)-H84^59/59/FACT(59)+H84^61/61/FACT(61)-H84^63/63/FACT(63)+H84^65/65/FACT(65)-H84^67/67/FACT(67)+H84^69/69/FACT(69)-H84^71/71/FACT(71)+H84^73/73/FACT(73)-H84^75/75/FACT(75)+H84^77/77/FACT(77)-H84^79/79/FACT(79)+H84^81/81/FACT(81)-H84^83/83/FACT(83)+H84^85/85/FACT(85)-H84^87/87/FACT(87)+H84^89/89/FACT(89)-H84^91/91/FACT(91)+H84^93/93/FACT(93)-H84^95/95/FACT(95)+H84^97/97/FACT(97)-H84^99/99/FACT(99)+H84^101/101/FACT(101)-H84^103/103/FACT(103)</f>
        <v>1.4466738202721112</v>
      </c>
      <c r="J84" s="16">
        <f t="shared" si="26"/>
        <v>6.6745606357093479E-2</v>
      </c>
      <c r="K84" s="16">
        <f t="shared" si="27"/>
        <v>2.4436573048565768</v>
      </c>
      <c r="L84" s="5">
        <f t="shared" si="28"/>
        <v>10.733594346316281</v>
      </c>
      <c r="M84" s="17">
        <f t="shared" ref="M84:M147" si="40">L84-L84^3/3/FACT(3)+L84^5/5/FACT(5)-L84^7/7/FACT(7)+L84^9/9/FACT(9)-L84^11/11/FACT(11)+L84^13/13/FACT(13)-L84^15/15/FACT(15)+L84^17/17/FACT(17)-L84^19/19/FACT(19)+L84^21/21/FACT(21)-L84^23/23/FACT(23)+L84^25/25/FACT(25)-L84^27/27/FACT(27)+L84^29/29/FACT(29)-L84^31/31/FACT(31)+L84^33/33/FACT(33)-L84^35/35/FACT(35)+L84^37/37/FACT(37)-L84^39/39/FACT(39)+L84^41/41/FACT(41)-L84^43/43/FACT(43)+L84^45/45/FACT(45)-L84^47/47/FACT(47)+L84^49/49/FACT(49)-L84^51/51/FACT(51)+L84^53/53/FACT(53)-L84^55/55/FACT(55)+L84^57/57/FACT(57)-L84^59/59/FACT(59)+L84^61/61/FACT(61)-L84^63/63/FACT(63)+L84^65/65/FACT(65)-L84^67/67/FACT(67)+L84^69/69/FACT(69)-L84^71/71/FACT(71)+L84^73/73/FACT(73)-L84^75/75/FACT(75)+L84^77/77/FACT(77)-L84^79/79/FACT(79)+L84^81/81/FACT(81)-L84^83/83/FACT(83)+L84^85/85/FACT(85)-L84^87/87/FACT(87)+L84^89/89/FACT(89)-L84^91/91/FACT(91)+L84^93/93/FACT(93)-L84^95/95/FACT(95)+L84^97/97/FACT(97)-L84^99/99/FACT(99)+L84^101/101/FACT(101)-L84^103/103/FACT(103)</f>
        <v>1.6025470416836929</v>
      </c>
      <c r="N84" s="16">
        <f t="shared" si="30"/>
        <v>-8.6410745487934815E-2</v>
      </c>
      <c r="O84" s="16">
        <f t="shared" si="31"/>
        <v>3.0370048920542883</v>
      </c>
      <c r="P84" s="5">
        <f t="shared" si="32"/>
        <v>4.4504090391366944</v>
      </c>
      <c r="Q84" s="17">
        <f t="shared" ref="Q84:Q147" si="41">P84-P84^3/3/FACT(3)+P84^5/5/FACT(5)-P84^7/7/FACT(7)+P84^9/9/FACT(9)-P84^11/11/FACT(11)+P84^13/13/FACT(13)-P84^15/15/FACT(15)+P84^17/17/FACT(17)-P84^19/19/FACT(19)+P84^21/21/FACT(21)-P84^23/23/FACT(23)+P84^25/25/FACT(25)-P84^27/27/FACT(27)+P84^29/29/FACT(29)-P84^31/31/FACT(31)+P84^33/33/FACT(33)-P84^35/35/FACT(35)+P84^37/37/FACT(37)-P84^39/39/FACT(39)+P84^41/41/FACT(41)-P84^43/43/FACT(43)+P84^45/45/FACT(45)-P84^47/47/FACT(47)+P84^49/49/FACT(49)-P84^51/51/FACT(51)+P84^53/53/FACT(53)-P84^55/55/FACT(55)+P84^57/57/FACT(57)-P84^59/59/FACT(59)+P84^61/61/FACT(61)-P84^63/63/FACT(63)+P84^65/65/FACT(65)-P84^67/67/FACT(67)+P84^69/69/FACT(69)-P84^71/71/FACT(71)+P84^73/73/FACT(73)-P84^75/75/FACT(75)+P84^77/77/FACT(77)-P84^79/79/FACT(79)+P84^81/81/FACT(81)-P84^83/83/FACT(83)+P84^85/85/FACT(85)-P84^87/87/FACT(87)+P84^89/89/FACT(89)-P84^91/91/FACT(91)+P84^93/93/FACT(93)-P84^95/95/FACT(95)+P84^97/97/FACT(97)-P84^99/99/FACT(99)+P84^101/101/FACT(101)-P84^103/103/FACT(103)</f>
        <v>1.6649103360818027</v>
      </c>
      <c r="R84" s="16">
        <f t="shared" si="34"/>
        <v>-0.19088713725522677</v>
      </c>
      <c r="S84" s="16">
        <f t="shared" si="35"/>
        <v>2.261098813116214</v>
      </c>
      <c r="W84" s="31">
        <v>1.1000000000000001</v>
      </c>
      <c r="X84" s="104">
        <f t="shared" si="36"/>
        <v>12.323672863720457</v>
      </c>
      <c r="Y84" s="104">
        <f t="shared" si="37"/>
        <v>11.223292116638195</v>
      </c>
    </row>
    <row r="85" spans="1:25" ht="10.050000000000001" customHeight="1" x14ac:dyDescent="0.25">
      <c r="A85"/>
      <c r="B85"/>
      <c r="C85" s="31">
        <v>3.45</v>
      </c>
      <c r="D85" s="30">
        <f t="shared" si="38"/>
        <v>1.8378330179814024</v>
      </c>
      <c r="E85" s="4">
        <f t="shared" si="22"/>
        <v>-1.8533293464636502E-2</v>
      </c>
      <c r="F85" s="4">
        <f t="shared" si="23"/>
        <v>1.8341231895079049</v>
      </c>
      <c r="G85"/>
      <c r="H85" s="19">
        <f t="shared" si="24"/>
        <v>7.2256631032565233</v>
      </c>
      <c r="I85" s="17">
        <f t="shared" si="39"/>
        <v>1.4779403582946677</v>
      </c>
      <c r="J85" s="16">
        <f t="shared" si="26"/>
        <v>9.8085119576841517E-2</v>
      </c>
      <c r="K85" s="16">
        <f t="shared" si="27"/>
        <v>2.4567695542076624</v>
      </c>
      <c r="L85" s="5">
        <f t="shared" si="28"/>
        <v>11.02066694457424</v>
      </c>
      <c r="M85" s="17">
        <f t="shared" si="40"/>
        <v>1.5764299943149913</v>
      </c>
      <c r="N85" s="16">
        <f t="shared" si="30"/>
        <v>-8.9535439229720737E-2</v>
      </c>
      <c r="O85" s="16">
        <f t="shared" si="31"/>
        <v>3.0665234274093782</v>
      </c>
      <c r="P85" s="5">
        <f t="shared" si="32"/>
        <v>4.7374816373946533</v>
      </c>
      <c r="Q85" s="17">
        <f t="shared" si="41"/>
        <v>1.6030626100712255</v>
      </c>
      <c r="R85" s="16">
        <f t="shared" si="34"/>
        <v>-0.19834099326723198</v>
      </c>
      <c r="S85" s="16">
        <f t="shared" si="35"/>
        <v>2.3310623526565823</v>
      </c>
      <c r="W85" s="31">
        <v>1.1499999999999999</v>
      </c>
      <c r="X85" s="104">
        <f t="shared" si="36"/>
        <v>14.521400149519073</v>
      </c>
      <c r="Y85" s="104">
        <f t="shared" si="37"/>
        <v>6.7083566339064404</v>
      </c>
    </row>
    <row r="86" spans="1:25" ht="10.050000000000001" customHeight="1" x14ac:dyDescent="0.25">
      <c r="A86"/>
      <c r="B86"/>
      <c r="C86" s="31">
        <v>3.5</v>
      </c>
      <c r="D86" s="30">
        <f t="shared" si="38"/>
        <v>1.8331253986659974</v>
      </c>
      <c r="E86" s="4">
        <f t="shared" si="22"/>
        <v>-3.2128548414013913E-2</v>
      </c>
      <c r="F86" s="4">
        <f t="shared" si="23"/>
        <v>1.862107181909382</v>
      </c>
      <c r="G86"/>
      <c r="H86" s="19">
        <f t="shared" si="24"/>
        <v>7.5398223686155035</v>
      </c>
      <c r="I86" s="17">
        <f t="shared" si="39"/>
        <v>1.5156840078328622</v>
      </c>
      <c r="J86" s="16">
        <f t="shared" si="26"/>
        <v>0.11736955777199531</v>
      </c>
      <c r="K86" s="16">
        <f t="shared" si="27"/>
        <v>2.4800447304313047</v>
      </c>
      <c r="L86" s="5">
        <f t="shared" si="28"/>
        <v>11.309733552923255</v>
      </c>
      <c r="M86" s="17">
        <f t="shared" si="40"/>
        <v>1.5509962220478686</v>
      </c>
      <c r="N86" s="16">
        <f t="shared" si="30"/>
        <v>-8.519570071195659E-2</v>
      </c>
      <c r="O86" s="16">
        <f t="shared" si="31"/>
        <v>3.0880750970234212</v>
      </c>
      <c r="P86" s="5">
        <f t="shared" si="32"/>
        <v>5.026548245743669</v>
      </c>
      <c r="Q86" s="17">
        <f t="shared" si="41"/>
        <v>1.5448736798246088</v>
      </c>
      <c r="R86" s="16">
        <f t="shared" si="34"/>
        <v>-0.1884604199131763</v>
      </c>
      <c r="S86" s="16">
        <f t="shared" si="35"/>
        <v>2.3804096000083117</v>
      </c>
      <c r="W86" s="31">
        <v>1.2</v>
      </c>
      <c r="X86" s="104">
        <f t="shared" si="36"/>
        <v>15.251857085073706</v>
      </c>
      <c r="Y86" s="104">
        <f t="shared" si="37"/>
        <v>1.9350565862025904</v>
      </c>
    </row>
    <row r="87" spans="1:25" ht="10.050000000000001" customHeight="1" x14ac:dyDescent="0.25">
      <c r="A87"/>
      <c r="B87"/>
      <c r="C87" s="31">
        <v>3.55</v>
      </c>
      <c r="D87" s="30">
        <f t="shared" si="38"/>
        <v>1.8278205037908029</v>
      </c>
      <c r="E87" s="4">
        <f t="shared" si="22"/>
        <v>-4.5282256878884874E-2</v>
      </c>
      <c r="F87" s="4">
        <f t="shared" si="23"/>
        <v>1.8894455253662092</v>
      </c>
      <c r="G87"/>
      <c r="H87" s="19">
        <f t="shared" si="24"/>
        <v>7.8539816339744828</v>
      </c>
      <c r="I87" s="17">
        <f t="shared" si="39"/>
        <v>1.5558309872110208</v>
      </c>
      <c r="J87" s="16">
        <f t="shared" si="26"/>
        <v>0.12377227550172565</v>
      </c>
      <c r="K87" s="16">
        <f t="shared" si="27"/>
        <v>2.5144640072218292</v>
      </c>
      <c r="L87" s="5">
        <f t="shared" si="28"/>
        <v>11.600589751821818</v>
      </c>
      <c r="M87" s="17">
        <f t="shared" si="40"/>
        <v>1.5283120411816957</v>
      </c>
      <c r="N87" s="16">
        <f t="shared" si="30"/>
        <v>-7.3985906920301048E-2</v>
      </c>
      <c r="O87" s="16">
        <f t="shared" si="31"/>
        <v>3.1022575094145717</v>
      </c>
      <c r="P87" s="5">
        <f t="shared" si="32"/>
        <v>5.3174044446422331</v>
      </c>
      <c r="Q87" s="17">
        <f t="shared" si="41"/>
        <v>1.4946024384990562</v>
      </c>
      <c r="R87" s="16">
        <f t="shared" si="34"/>
        <v>-0.1636648153630107</v>
      </c>
      <c r="S87" s="16">
        <f t="shared" si="35"/>
        <v>2.4118657783158506</v>
      </c>
      <c r="W87" s="31">
        <v>1.25</v>
      </c>
      <c r="X87" s="104">
        <f t="shared" si="36"/>
        <v>14.555858198602891</v>
      </c>
      <c r="Y87" s="104">
        <f t="shared" si="37"/>
        <v>-2.6624248422386887</v>
      </c>
    </row>
    <row r="88" spans="1:25" ht="10.050000000000001" customHeight="1" x14ac:dyDescent="0.25">
      <c r="A88"/>
      <c r="B88"/>
      <c r="C88" s="31">
        <v>3.6</v>
      </c>
      <c r="D88" s="30">
        <f t="shared" si="38"/>
        <v>1.8219481156495041</v>
      </c>
      <c r="E88" s="4">
        <f t="shared" si="22"/>
        <v>-5.7974351761333365E-2</v>
      </c>
      <c r="F88" s="4">
        <f t="shared" si="23"/>
        <v>1.9161238622233976</v>
      </c>
      <c r="G88"/>
      <c r="H88" s="19">
        <f t="shared" si="24"/>
        <v>8.1681408993334621</v>
      </c>
      <c r="I88" s="17">
        <f t="shared" si="39"/>
        <v>1.5944159896100489</v>
      </c>
      <c r="J88" s="16">
        <f t="shared" si="26"/>
        <v>0.11770168358598632</v>
      </c>
      <c r="K88" s="16">
        <f t="shared" si="27"/>
        <v>2.5597553122908501</v>
      </c>
      <c r="L88" s="5">
        <f t="shared" si="28"/>
        <v>11.893057111179358</v>
      </c>
      <c r="M88" s="17">
        <f t="shared" si="40"/>
        <v>1.5101695372369668</v>
      </c>
      <c r="N88" s="16">
        <f t="shared" si="30"/>
        <v>-5.7062664383040751E-2</v>
      </c>
      <c r="O88" s="16">
        <f t="shared" si="31"/>
        <v>3.1102331232001439</v>
      </c>
      <c r="P88" s="5">
        <f t="shared" si="32"/>
        <v>5.6098718039997726</v>
      </c>
      <c r="Q88" s="17">
        <f t="shared" si="41"/>
        <v>1.4555633119653413</v>
      </c>
      <c r="R88" s="16">
        <f t="shared" si="34"/>
        <v>-0.12730030414746851</v>
      </c>
      <c r="S88" s="16">
        <f t="shared" si="35"/>
        <v>2.429043837084039</v>
      </c>
      <c r="W88" s="31">
        <v>1.3</v>
      </c>
      <c r="X88" s="104">
        <f t="shared" si="36"/>
        <v>12.592990071074457</v>
      </c>
      <c r="Y88" s="104">
        <f t="shared" si="37"/>
        <v>-6.6929739005336941</v>
      </c>
    </row>
    <row r="89" spans="1:25" ht="10.050000000000001" customHeight="1" x14ac:dyDescent="0.25">
      <c r="A89"/>
      <c r="B89"/>
      <c r="C89" s="31">
        <v>3.65</v>
      </c>
      <c r="D89" s="30">
        <f t="shared" si="38"/>
        <v>1.8155383659039768</v>
      </c>
      <c r="E89" s="4">
        <f t="shared" si="22"/>
        <v>-7.0186280784348298E-2</v>
      </c>
      <c r="F89" s="4">
        <f t="shared" si="23"/>
        <v>1.9421291133787484</v>
      </c>
      <c r="G89"/>
      <c r="H89" s="19">
        <f t="shared" si="24"/>
        <v>8.4823001646924414</v>
      </c>
      <c r="I89" s="17">
        <f t="shared" si="39"/>
        <v>1.6279216271536578</v>
      </c>
      <c r="J89" s="16">
        <f t="shared" si="26"/>
        <v>0.10067145473903283</v>
      </c>
      <c r="K89" s="16">
        <f t="shared" si="27"/>
        <v>2.614525869120651</v>
      </c>
      <c r="L89" s="5">
        <f t="shared" si="28"/>
        <v>12.186979349858271</v>
      </c>
      <c r="M89" s="17">
        <f t="shared" si="40"/>
        <v>1.497936211947938</v>
      </c>
      <c r="N89" s="16">
        <f t="shared" si="30"/>
        <v>-3.6037022623197856E-2</v>
      </c>
      <c r="O89" s="16">
        <f t="shared" si="31"/>
        <v>3.113620803023009</v>
      </c>
      <c r="P89" s="5">
        <f t="shared" si="32"/>
        <v>5.9037940426786859</v>
      </c>
      <c r="Q89" s="17">
        <f t="shared" si="41"/>
        <v>1.429945118485574</v>
      </c>
      <c r="R89" s="16">
        <f t="shared" si="34"/>
        <v>-8.3335988741050304E-2</v>
      </c>
      <c r="S89" s="16">
        <f t="shared" si="35"/>
        <v>2.4361468560606068</v>
      </c>
      <c r="W89" s="31">
        <v>1.35</v>
      </c>
      <c r="X89" s="104">
        <f t="shared" ref="X89:X102" si="42">30*(2*J89-N89-R89)</f>
        <v>9.6214776252694136</v>
      </c>
      <c r="Y89" s="104">
        <f t="shared" ref="Y89:Y102" si="43">-30*(2*I89-M89-Q89)</f>
        <v>-9.8388577162141093</v>
      </c>
    </row>
    <row r="90" spans="1:25" ht="10.050000000000001" customHeight="1" x14ac:dyDescent="0.25">
      <c r="A90"/>
      <c r="B90"/>
      <c r="C90" s="31">
        <v>3.7</v>
      </c>
      <c r="D90" s="30">
        <f t="shared" si="38"/>
        <v>1.8086216808784543</v>
      </c>
      <c r="E90" s="4">
        <f t="shared" si="22"/>
        <v>-8.1901001185831657E-2</v>
      </c>
      <c r="F90" s="4">
        <f t="shared" si="23"/>
        <v>1.9674494858360105</v>
      </c>
      <c r="G90"/>
      <c r="H90" s="19">
        <f t="shared" si="24"/>
        <v>8.7964594300514207</v>
      </c>
      <c r="I90" s="17">
        <f t="shared" si="39"/>
        <v>1.653556227214338</v>
      </c>
      <c r="J90" s="16">
        <f t="shared" si="26"/>
        <v>7.5085701059308452E-2</v>
      </c>
      <c r="K90" s="16">
        <f t="shared" si="27"/>
        <v>2.6764792669712496</v>
      </c>
      <c r="L90" s="5">
        <f t="shared" si="28"/>
        <v>12.482219126457121</v>
      </c>
      <c r="M90" s="17">
        <f t="shared" si="40"/>
        <v>1.4924440855543493</v>
      </c>
      <c r="N90" s="16">
        <f t="shared" si="30"/>
        <v>-1.2827783565827477E-2</v>
      </c>
      <c r="O90" s="16">
        <f t="shared" si="31"/>
        <v>3.1143486103199254</v>
      </c>
      <c r="P90" s="5">
        <f t="shared" si="32"/>
        <v>6.1990338192775347</v>
      </c>
      <c r="Q90" s="17">
        <f t="shared" si="41"/>
        <v>1.4187198484382049</v>
      </c>
      <c r="R90" s="16">
        <f t="shared" si="34"/>
        <v>-3.6028321732633373E-2</v>
      </c>
      <c r="S90" s="16">
        <f t="shared" si="35"/>
        <v>2.4376374310396529</v>
      </c>
      <c r="W90" s="31">
        <v>1.4</v>
      </c>
      <c r="X90" s="104">
        <f t="shared" si="42"/>
        <v>5.9708252225123326</v>
      </c>
      <c r="Y90" s="104">
        <f t="shared" si="43"/>
        <v>-11.878455613083659</v>
      </c>
    </row>
    <row r="91" spans="1:25" ht="10.050000000000001" customHeight="1" x14ac:dyDescent="0.25">
      <c r="A91"/>
      <c r="B91"/>
      <c r="C91" s="31">
        <v>3.75</v>
      </c>
      <c r="D91" s="30">
        <f t="shared" si="38"/>
        <v>1.8012287267658795</v>
      </c>
      <c r="E91" s="4">
        <f t="shared" si="22"/>
        <v>-9.3102972913753357E-2</v>
      </c>
      <c r="F91" s="4">
        <f t="shared" si="23"/>
        <v>1.9920744778960728</v>
      </c>
      <c r="G91"/>
      <c r="H91" s="19">
        <f t="shared" si="24"/>
        <v>9.1106186954104</v>
      </c>
      <c r="I91" s="17">
        <f t="shared" si="39"/>
        <v>1.6694505671738471</v>
      </c>
      <c r="J91" s="16">
        <f t="shared" si="26"/>
        <v>4.3962136247153616E-2</v>
      </c>
      <c r="K91" s="16">
        <f t="shared" si="27"/>
        <v>2.7426941515946748</v>
      </c>
      <c r="L91" s="5">
        <f t="shared" si="28"/>
        <v>12.778655349984939</v>
      </c>
      <c r="M91" s="17">
        <f t="shared" si="40"/>
        <v>1.4939277221296614</v>
      </c>
      <c r="N91" s="16">
        <f t="shared" si="30"/>
        <v>1.0510329392447559E-2</v>
      </c>
      <c r="O91" s="16">
        <f t="shared" si="31"/>
        <v>3.1144815638402887</v>
      </c>
      <c r="P91" s="5">
        <f t="shared" si="32"/>
        <v>6.4954700428053522</v>
      </c>
      <c r="Q91" s="17">
        <f t="shared" si="41"/>
        <v>1.4216458442746058</v>
      </c>
      <c r="R91" s="16">
        <f t="shared" si="34"/>
        <v>1.0420344925266001E-2</v>
      </c>
      <c r="S91" s="16">
        <f t="shared" si="35"/>
        <v>2.4379003375256549</v>
      </c>
      <c r="W91" s="31">
        <v>1.45</v>
      </c>
      <c r="X91" s="104">
        <f t="shared" si="42"/>
        <v>2.0098079452978102</v>
      </c>
      <c r="Y91" s="104">
        <f t="shared" si="43"/>
        <v>-12.699827038302809</v>
      </c>
    </row>
    <row r="92" spans="1:25" ht="10.050000000000001" customHeight="1" x14ac:dyDescent="0.25">
      <c r="A92"/>
      <c r="B92"/>
      <c r="C92" s="31">
        <v>3.8</v>
      </c>
      <c r="D92" s="30">
        <f t="shared" si="38"/>
        <v>1.7933903548495707</v>
      </c>
      <c r="E92" s="4">
        <f t="shared" si="22"/>
        <v>-0.10377815025843029</v>
      </c>
      <c r="F92" s="4">
        <f t="shared" si="23"/>
        <v>2.0159948819907703</v>
      </c>
      <c r="G92"/>
      <c r="H92" s="19">
        <f t="shared" si="24"/>
        <v>9.4247779607693793</v>
      </c>
      <c r="I92" s="17">
        <f t="shared" si="39"/>
        <v>1.6747617989799721</v>
      </c>
      <c r="J92" s="16">
        <f t="shared" si="26"/>
        <v>1.0620203063686162E-2</v>
      </c>
      <c r="K92" s="16">
        <f t="shared" si="27"/>
        <v>2.8099376364538236</v>
      </c>
      <c r="L92" s="5">
        <f t="shared" si="28"/>
        <v>13.076180919385896</v>
      </c>
      <c r="M92" s="17">
        <f t="shared" si="40"/>
        <v>1.5020160430219569</v>
      </c>
      <c r="N92" s="16">
        <f t="shared" si="30"/>
        <v>3.1967811211490726E-2</v>
      </c>
      <c r="O92" s="16">
        <f t="shared" si="31"/>
        <v>3.1160401785432779</v>
      </c>
      <c r="P92" s="5">
        <f t="shared" si="32"/>
        <v>6.7929956122063082</v>
      </c>
      <c r="Q92" s="17">
        <f t="shared" si="41"/>
        <v>1.4373623314735846</v>
      </c>
      <c r="R92" s="16">
        <f t="shared" si="34"/>
        <v>5.218294989997796E-2</v>
      </c>
      <c r="S92" s="16">
        <f t="shared" si="35"/>
        <v>2.4409247393802738</v>
      </c>
      <c r="W92" s="31">
        <v>1.5</v>
      </c>
      <c r="X92" s="104">
        <f t="shared" si="42"/>
        <v>-1.8873106495228908</v>
      </c>
      <c r="Y92" s="104">
        <f t="shared" si="43"/>
        <v>-12.304356703932083</v>
      </c>
    </row>
    <row r="93" spans="1:25" ht="10.050000000000001" customHeight="1" x14ac:dyDescent="0.25">
      <c r="A93"/>
      <c r="B93"/>
      <c r="C93" s="31">
        <v>3.85</v>
      </c>
      <c r="D93" s="30">
        <f t="shared" si="38"/>
        <v>1.7851375468427482</v>
      </c>
      <c r="E93" s="4">
        <f t="shared" si="22"/>
        <v>-0.11391397186875785</v>
      </c>
      <c r="F93" s="4">
        <f t="shared" si="23"/>
        <v>2.0392027851684507</v>
      </c>
      <c r="G93"/>
      <c r="H93" s="19">
        <f t="shared" si="24"/>
        <v>9.7389372261283587</v>
      </c>
      <c r="I93" s="17">
        <f t="shared" si="39"/>
        <v>1.6696811425067062</v>
      </c>
      <c r="J93" s="16">
        <f t="shared" si="26"/>
        <v>-2.1637287082195478E-2</v>
      </c>
      <c r="K93" s="16">
        <f t="shared" si="27"/>
        <v>2.8749849494226964</v>
      </c>
      <c r="L93" s="5">
        <f t="shared" si="28"/>
        <v>13.374700817562172</v>
      </c>
      <c r="M93" s="17">
        <f t="shared" si="40"/>
        <v>1.5157778295106328</v>
      </c>
      <c r="N93" s="16">
        <f t="shared" si="30"/>
        <v>4.9754404748913572E-2</v>
      </c>
      <c r="O93" s="16">
        <f t="shared" si="31"/>
        <v>3.1208261840025733</v>
      </c>
      <c r="P93" s="5">
        <f t="shared" si="32"/>
        <v>7.0915155103825835</v>
      </c>
      <c r="Q93" s="17">
        <f t="shared" si="41"/>
        <v>1.463565089713849</v>
      </c>
      <c r="R93" s="16">
        <f t="shared" si="34"/>
        <v>8.6084678148531157E-2</v>
      </c>
      <c r="S93" s="16">
        <f t="shared" si="35"/>
        <v>2.4500300577809839</v>
      </c>
      <c r="W93" s="31">
        <v>1.55</v>
      </c>
      <c r="X93" s="104">
        <f t="shared" si="42"/>
        <v>-5.3734097118550705</v>
      </c>
      <c r="Y93" s="104">
        <f t="shared" si="43"/>
        <v>-10.800580973667916</v>
      </c>
    </row>
    <row r="94" spans="1:25" ht="10.050000000000001" customHeight="1" x14ac:dyDescent="0.25">
      <c r="A94"/>
      <c r="B94"/>
      <c r="C94" s="31">
        <v>3.9</v>
      </c>
      <c r="D94" s="30">
        <f t="shared" si="38"/>
        <v>1.7765013604478048</v>
      </c>
      <c r="E94" s="4">
        <f t="shared" si="22"/>
        <v>-0.12349934910934834</v>
      </c>
      <c r="F94" s="4">
        <f t="shared" si="23"/>
        <v>2.061691567244949</v>
      </c>
      <c r="G94"/>
      <c r="H94" s="19">
        <f t="shared" ref="H94:H125" si="44">2*PI()*C48</f>
        <v>10.053096491487338</v>
      </c>
      <c r="I94" s="17">
        <f t="shared" si="39"/>
        <v>1.6553501938488411</v>
      </c>
      <c r="J94" s="16">
        <f t="shared" si="26"/>
        <v>-4.9821339636885842E-2</v>
      </c>
      <c r="K94" s="16">
        <f t="shared" si="27"/>
        <v>2.9349177002919666</v>
      </c>
      <c r="L94" s="5">
        <f t="shared" ref="L94:L125" si="45">2*PI()*(SQRT(C48^2+0.25)+0.5)</f>
        <v>13.674130499154098</v>
      </c>
      <c r="M94" s="17">
        <f t="shared" si="40"/>
        <v>1.5338159490039287</v>
      </c>
      <c r="N94" s="16">
        <f t="shared" si="30"/>
        <v>6.2450518647719555E-2</v>
      </c>
      <c r="O94" s="16">
        <f t="shared" si="31"/>
        <v>3.1302709093959802</v>
      </c>
      <c r="P94" s="5">
        <f t="shared" ref="P94:P125" si="46">2*PI()*(SQRT(C48^2+0.25)-0.5)</f>
        <v>7.3909451919745131</v>
      </c>
      <c r="Q94" s="17">
        <f t="shared" si="41"/>
        <v>1.4972468468153839</v>
      </c>
      <c r="R94" s="16">
        <f t="shared" si="34"/>
        <v>0.10981574549750395</v>
      </c>
      <c r="S94" s="16">
        <f t="shared" si="35"/>
        <v>2.4676555477689579</v>
      </c>
      <c r="W94" s="31">
        <v>1.6</v>
      </c>
      <c r="X94" s="104">
        <f t="shared" si="42"/>
        <v>-8.1572683025698556</v>
      </c>
      <c r="Y94" s="104">
        <f t="shared" si="43"/>
        <v>-8.3891277563510869</v>
      </c>
    </row>
    <row r="95" spans="1:25" ht="10.050000000000001" customHeight="1" x14ac:dyDescent="0.25">
      <c r="A95"/>
      <c r="B95"/>
      <c r="C95" s="31">
        <v>3.95</v>
      </c>
      <c r="D95" s="30">
        <f t="shared" si="38"/>
        <v>1.767512875236237</v>
      </c>
      <c r="E95" s="4">
        <f t="shared" si="22"/>
        <v>-0.13252465272507874</v>
      </c>
      <c r="F95" s="4">
        <f t="shared" si="23"/>
        <v>2.0834558966381094</v>
      </c>
      <c r="G95"/>
      <c r="H95" s="19">
        <f t="shared" si="44"/>
        <v>10.367255756846317</v>
      </c>
      <c r="I95" s="17">
        <f t="shared" si="39"/>
        <v>1.6336982057686935</v>
      </c>
      <c r="J95" s="16">
        <f t="shared" si="26"/>
        <v>-7.1508298599906261E-2</v>
      </c>
      <c r="K95" s="16">
        <f t="shared" si="27"/>
        <v>2.9873763179217407</v>
      </c>
      <c r="L95" s="5">
        <f t="shared" si="45"/>
        <v>13.974394522402516</v>
      </c>
      <c r="M95" s="17">
        <f t="shared" si="40"/>
        <v>1.5544010111002926</v>
      </c>
      <c r="N95" s="16">
        <f t="shared" si="30"/>
        <v>6.9122844291126029E-2</v>
      </c>
      <c r="O95" s="16">
        <f t="shared" si="31"/>
        <v>3.1453195130441864</v>
      </c>
      <c r="P95" s="5">
        <f t="shared" si="46"/>
        <v>7.6912092152229317</v>
      </c>
      <c r="Q95" s="17">
        <f t="shared" si="41"/>
        <v>1.534981225913238</v>
      </c>
      <c r="R95" s="16">
        <f t="shared" si="34"/>
        <v>0.12206567096155663</v>
      </c>
      <c r="S95" s="16">
        <f t="shared" si="35"/>
        <v>2.4952280103467999</v>
      </c>
      <c r="W95" s="31">
        <v>1.65</v>
      </c>
      <c r="X95" s="104">
        <f t="shared" si="42"/>
        <v>-10.026153373574855</v>
      </c>
      <c r="Y95" s="104">
        <f t="shared" si="43"/>
        <v>-5.3404252357156912</v>
      </c>
    </row>
    <row r="96" spans="1:25" ht="10.050000000000001" customHeight="1" x14ac:dyDescent="0.25">
      <c r="A96"/>
      <c r="B96"/>
      <c r="C96" s="31">
        <v>4</v>
      </c>
      <c r="D96" s="30">
        <f t="shared" si="38"/>
        <v>1.7582031389490536</v>
      </c>
      <c r="E96" s="4">
        <f t="shared" si="22"/>
        <v>-0.14098169778846259</v>
      </c>
      <c r="F96" s="4">
        <f t="shared" si="23"/>
        <v>2.1044917239083532</v>
      </c>
      <c r="G96"/>
      <c r="H96" s="19">
        <f t="shared" si="44"/>
        <v>10.681415022205297</v>
      </c>
      <c r="I96" s="17">
        <f t="shared" si="39"/>
        <v>1.607218843248186</v>
      </c>
      <c r="J96" s="16">
        <f t="shared" si="26"/>
        <v>-8.5026328353719816E-2</v>
      </c>
      <c r="K96" s="16">
        <f t="shared" si="27"/>
        <v>3.0307473108252361</v>
      </c>
      <c r="L96" s="5">
        <f t="shared" si="45"/>
        <v>14.275425384400972</v>
      </c>
      <c r="M96" s="17">
        <f t="shared" si="40"/>
        <v>1.5756317541134675</v>
      </c>
      <c r="N96" s="16">
        <f t="shared" si="30"/>
        <v>6.9394452230823855E-2</v>
      </c>
      <c r="O96" s="16">
        <f t="shared" si="31"/>
        <v>3.1663607671247722</v>
      </c>
      <c r="P96" s="5">
        <f t="shared" si="46"/>
        <v>7.9922400772213864</v>
      </c>
      <c r="Q96" s="17">
        <f t="shared" si="41"/>
        <v>1.5732261497157767</v>
      </c>
      <c r="R96" s="16">
        <f t="shared" si="34"/>
        <v>0.12257135746930992</v>
      </c>
      <c r="S96" s="16">
        <f t="shared" si="35"/>
        <v>2.5331153881181256</v>
      </c>
      <c r="W96" s="31">
        <v>1.7</v>
      </c>
      <c r="X96" s="104">
        <f t="shared" si="42"/>
        <v>-10.860553992227203</v>
      </c>
      <c r="Y96" s="104">
        <f t="shared" si="43"/>
        <v>-1.9673934800138348</v>
      </c>
    </row>
    <row r="97" spans="1:25" ht="10.050000000000001" customHeight="1" x14ac:dyDescent="0.25">
      <c r="A97"/>
      <c r="B97"/>
      <c r="C97" s="31">
        <v>4.05</v>
      </c>
      <c r="D97" s="30">
        <f t="shared" si="38"/>
        <v>1.7486031143161715</v>
      </c>
      <c r="E97" s="4">
        <f t="shared" si="22"/>
        <v>-0.14886372691375738</v>
      </c>
      <c r="F97" s="4">
        <f t="shared" si="23"/>
        <v>2.1247962730322052</v>
      </c>
      <c r="G97"/>
      <c r="H97" s="19">
        <f t="shared" si="44"/>
        <v>10.995574287564276</v>
      </c>
      <c r="I97" s="17">
        <f t="shared" si="39"/>
        <v>1.5787092240858971</v>
      </c>
      <c r="J97" s="16">
        <f t="shared" si="26"/>
        <v>-8.9564025829936611E-2</v>
      </c>
      <c r="K97" s="16">
        <f t="shared" si="27"/>
        <v>3.0642725451747044</v>
      </c>
      <c r="L97" s="5">
        <f t="shared" si="45"/>
        <v>14.577162526334831</v>
      </c>
      <c r="M97" s="17">
        <f t="shared" si="40"/>
        <v>1.5956072726013029</v>
      </c>
      <c r="N97" s="16">
        <f t="shared" si="30"/>
        <v>6.3463939455402407E-2</v>
      </c>
      <c r="O97" s="16">
        <f t="shared" si="31"/>
        <v>3.1932078190793489</v>
      </c>
      <c r="P97" s="5">
        <f t="shared" si="46"/>
        <v>8.293977219155245</v>
      </c>
      <c r="Q97" s="17">
        <f t="shared" si="41"/>
        <v>1.6086217165901127</v>
      </c>
      <c r="R97" s="16">
        <f t="shared" si="34"/>
        <v>0.11207845524225224</v>
      </c>
      <c r="S97" s="16">
        <f t="shared" si="35"/>
        <v>2.5806668249125329</v>
      </c>
      <c r="W97" s="31">
        <v>1.75</v>
      </c>
      <c r="X97" s="104">
        <f t="shared" si="42"/>
        <v>-10.640113390725837</v>
      </c>
      <c r="Y97" s="104">
        <f t="shared" si="43"/>
        <v>1.4043162305886403</v>
      </c>
    </row>
    <row r="98" spans="1:25" ht="10.050000000000001" customHeight="1" x14ac:dyDescent="0.25">
      <c r="A98"/>
      <c r="B98"/>
      <c r="C98" s="31">
        <v>4.0999999999999996</v>
      </c>
      <c r="D98" s="30">
        <f t="shared" si="38"/>
        <v>1.7387436264917693</v>
      </c>
      <c r="E98" s="4">
        <f t="shared" si="22"/>
        <v>-0.15616539172965349</v>
      </c>
      <c r="F98" s="4">
        <f t="shared" si="23"/>
        <v>2.1443680304399155</v>
      </c>
      <c r="G98"/>
      <c r="H98" s="19">
        <f t="shared" si="44"/>
        <v>11.309733552923255</v>
      </c>
      <c r="I98" s="17">
        <f t="shared" si="39"/>
        <v>1.5509962220478686</v>
      </c>
      <c r="J98" s="16">
        <f t="shared" si="26"/>
        <v>-8.519570071195659E-2</v>
      </c>
      <c r="K98" s="16">
        <f t="shared" si="27"/>
        <v>3.0880750970234212</v>
      </c>
      <c r="L98" s="5">
        <f t="shared" si="45"/>
        <v>14.879551481222792</v>
      </c>
      <c r="M98" s="17">
        <f t="shared" si="40"/>
        <v>1.6125953989895276</v>
      </c>
      <c r="N98" s="16">
        <f t="shared" si="30"/>
        <v>5.2072904809769671E-2</v>
      </c>
      <c r="O98" s="16">
        <f t="shared" si="31"/>
        <v>3.2251306467499439</v>
      </c>
      <c r="P98" s="5">
        <f t="shared" si="46"/>
        <v>8.5963661740432062</v>
      </c>
      <c r="Q98" s="17">
        <f t="shared" si="41"/>
        <v>1.6382587486737403</v>
      </c>
      <c r="R98" s="16">
        <f t="shared" si="34"/>
        <v>9.222252064439207E-2</v>
      </c>
      <c r="S98" s="16">
        <f t="shared" si="35"/>
        <v>2.6363327204188236</v>
      </c>
      <c r="W98" s="31">
        <v>1.8</v>
      </c>
      <c r="X98" s="104">
        <f t="shared" si="42"/>
        <v>-9.4406048063422467</v>
      </c>
      <c r="Y98" s="104">
        <f t="shared" si="43"/>
        <v>4.4658511070259248</v>
      </c>
    </row>
    <row r="99" spans="1:25" ht="10.050000000000001" customHeight="1" x14ac:dyDescent="0.25">
      <c r="A99"/>
      <c r="B99"/>
      <c r="C99" s="31">
        <v>4.1500000000000004</v>
      </c>
      <c r="D99" s="30">
        <f t="shared" si="38"/>
        <v>1.7286553112009155</v>
      </c>
      <c r="E99" s="4">
        <f t="shared" si="22"/>
        <v>-0.16288273260994401</v>
      </c>
      <c r="F99" s="4">
        <f t="shared" si="23"/>
        <v>2.1632067318525507</v>
      </c>
      <c r="G99"/>
      <c r="H99" s="19">
        <f t="shared" si="44"/>
        <v>11.623892818282235</v>
      </c>
      <c r="I99" s="17">
        <f t="shared" si="39"/>
        <v>1.5266749312431773</v>
      </c>
      <c r="J99" s="16">
        <f t="shared" si="26"/>
        <v>-7.2825386932379388E-2</v>
      </c>
      <c r="K99" s="16">
        <f t="shared" si="27"/>
        <v>3.103103757431958</v>
      </c>
      <c r="L99" s="5">
        <f t="shared" si="45"/>
        <v>15.182543141487443</v>
      </c>
      <c r="M99" s="17">
        <f t="shared" si="40"/>
        <v>1.6251821943589453</v>
      </c>
      <c r="N99" s="16">
        <f t="shared" si="30"/>
        <v>3.6425715088489685E-2</v>
      </c>
      <c r="O99" s="16">
        <f t="shared" si="31"/>
        <v>3.2609362402243147</v>
      </c>
      <c r="P99" s="5">
        <f t="shared" si="46"/>
        <v>8.8993578343078585</v>
      </c>
      <c r="Q99" s="17">
        <f t="shared" si="41"/>
        <v>1.6598973334690321</v>
      </c>
      <c r="R99" s="16">
        <f t="shared" si="34"/>
        <v>6.5342819878387193E-2</v>
      </c>
      <c r="S99" s="16">
        <f t="shared" si="35"/>
        <v>2.6978519658079665</v>
      </c>
      <c r="W99" s="31">
        <v>1.85</v>
      </c>
      <c r="X99" s="104">
        <f t="shared" si="42"/>
        <v>-7.4225792649490696</v>
      </c>
      <c r="Y99" s="104">
        <f t="shared" si="43"/>
        <v>6.9518899602486828</v>
      </c>
    </row>
    <row r="100" spans="1:25" ht="10.050000000000001" customHeight="1" x14ac:dyDescent="0.25">
      <c r="A100"/>
      <c r="B100"/>
      <c r="C100" s="31">
        <v>4.2</v>
      </c>
      <c r="D100" s="30">
        <f t="shared" si="38"/>
        <v>1.7183685636908685</v>
      </c>
      <c r="E100" s="4">
        <f t="shared" si="22"/>
        <v>-0.16901315666868921</v>
      </c>
      <c r="F100" s="4">
        <f t="shared" si="23"/>
        <v>2.1813133469580119</v>
      </c>
      <c r="G100"/>
      <c r="H100" s="19">
        <f t="shared" si="44"/>
        <v>11.938052083641214</v>
      </c>
      <c r="I100" s="17">
        <f t="shared" si="39"/>
        <v>1.5078819554311114</v>
      </c>
      <c r="J100" s="16">
        <f t="shared" si="26"/>
        <v>-5.4058677211128892E-2</v>
      </c>
      <c r="K100" s="16">
        <f t="shared" si="27"/>
        <v>3.1110052947928692</v>
      </c>
      <c r="L100" s="5">
        <f t="shared" si="45"/>
        <v>15.486093127599247</v>
      </c>
      <c r="M100" s="17">
        <f t="shared" si="40"/>
        <v>1.6323895001218265</v>
      </c>
      <c r="N100" s="16">
        <f t="shared" si="30"/>
        <v>1.8069763047793064E-2</v>
      </c>
      <c r="O100" s="16">
        <f t="shared" si="31"/>
        <v>3.2990883055625626</v>
      </c>
      <c r="P100" s="5">
        <f t="shared" si="46"/>
        <v>9.2029078204196626</v>
      </c>
      <c r="Q100" s="17">
        <f t="shared" si="41"/>
        <v>1.672119437129044</v>
      </c>
      <c r="R100" s="16">
        <f t="shared" si="34"/>
        <v>3.4246743906285015E-2</v>
      </c>
      <c r="S100" s="16">
        <f t="shared" si="35"/>
        <v>2.7624884226468391</v>
      </c>
      <c r="W100" s="31">
        <v>1.9</v>
      </c>
      <c r="X100" s="104">
        <f t="shared" si="42"/>
        <v>-4.8130158412900759</v>
      </c>
      <c r="Y100" s="104">
        <f t="shared" si="43"/>
        <v>8.6623507916594313</v>
      </c>
    </row>
    <row r="101" spans="1:25" ht="10.050000000000001" customHeight="1" x14ac:dyDescent="0.25">
      <c r="A101"/>
      <c r="B101"/>
      <c r="C101" s="31">
        <v>4.25</v>
      </c>
      <c r="D101" s="30">
        <f t="shared" si="38"/>
        <v>1.7079134885784311</v>
      </c>
      <c r="E101" s="4">
        <f t="shared" si="22"/>
        <v>-0.17455541403316044</v>
      </c>
      <c r="F101" s="4">
        <f t="shared" si="23"/>
        <v>2.1986900619694856</v>
      </c>
      <c r="G101"/>
      <c r="H101" s="19">
        <f t="shared" si="44"/>
        <v>12.252211349000193</v>
      </c>
      <c r="I101" s="17">
        <f t="shared" si="39"/>
        <v>1.4961220689717862</v>
      </c>
      <c r="J101" s="16">
        <f t="shared" si="26"/>
        <v>-3.1017413068588962E-2</v>
      </c>
      <c r="K101" s="16">
        <f t="shared" si="27"/>
        <v>3.11393951705359</v>
      </c>
      <c r="L101" s="5">
        <f t="shared" si="45"/>
        <v>15.790161242234854</v>
      </c>
      <c r="M101" s="17">
        <f t="shared" si="40"/>
        <v>1.633750647713212</v>
      </c>
      <c r="N101" s="16">
        <f t="shared" si="30"/>
        <v>-1.2521676769705614E-3</v>
      </c>
      <c r="O101" s="16">
        <f t="shared" si="31"/>
        <v>3.3378548725602006</v>
      </c>
      <c r="P101" s="5">
        <f t="shared" si="46"/>
        <v>9.5069759350552676</v>
      </c>
      <c r="Q101" s="17">
        <f t="shared" si="41"/>
        <v>1.6744056260963331</v>
      </c>
      <c r="R101" s="16">
        <f t="shared" si="34"/>
        <v>1.9462935239902279E-3</v>
      </c>
      <c r="S101" s="16">
        <f t="shared" si="35"/>
        <v>2.8272952095627808</v>
      </c>
      <c r="W101" s="31">
        <v>1.95</v>
      </c>
      <c r="X101" s="104">
        <f t="shared" si="42"/>
        <v>-1.8818685595259277</v>
      </c>
      <c r="Y101" s="104">
        <f t="shared" si="43"/>
        <v>9.47736407597918</v>
      </c>
    </row>
    <row r="102" spans="1:25" ht="10.050000000000001" customHeight="1" x14ac:dyDescent="0.25">
      <c r="A102"/>
      <c r="B102"/>
      <c r="C102" s="31">
        <v>4.3</v>
      </c>
      <c r="D102" s="30">
        <f t="shared" si="38"/>
        <v>1.6973198506824687</v>
      </c>
      <c r="E102" s="4">
        <f t="shared" si="22"/>
        <v>-0.17950957241416576</v>
      </c>
      <c r="F102" s="4">
        <f t="shared" si="23"/>
        <v>2.2153402601136825</v>
      </c>
      <c r="G102"/>
      <c r="H102" s="19">
        <f t="shared" si="44"/>
        <v>12.566370614359172</v>
      </c>
      <c r="I102" s="17">
        <f t="shared" si="39"/>
        <v>1.4921612255843764</v>
      </c>
      <c r="J102" s="16">
        <f t="shared" si="26"/>
        <v>-6.1166390329145948E-3</v>
      </c>
      <c r="K102" s="16">
        <f t="shared" si="27"/>
        <v>3.1143565510022051</v>
      </c>
      <c r="L102" s="5">
        <f t="shared" si="45"/>
        <v>16.094710997004984</v>
      </c>
      <c r="M102" s="17">
        <f t="shared" si="40"/>
        <v>1.6293384075943946</v>
      </c>
      <c r="N102" s="16">
        <f t="shared" si="30"/>
        <v>-1.9763521980498577E-2</v>
      </c>
      <c r="O102" s="16">
        <f t="shared" si="31"/>
        <v>3.3754698954970528</v>
      </c>
      <c r="P102" s="5">
        <f t="shared" si="46"/>
        <v>9.8115256898253964</v>
      </c>
      <c r="Q102" s="17">
        <f t="shared" si="41"/>
        <v>1.6671325658361469</v>
      </c>
      <c r="R102" s="16">
        <f t="shared" si="34"/>
        <v>-2.8610297722673206E-2</v>
      </c>
      <c r="S102" s="16">
        <f t="shared" si="35"/>
        <v>2.8893837481447</v>
      </c>
      <c r="W102" s="31">
        <v>2</v>
      </c>
      <c r="X102" s="104">
        <f t="shared" si="42"/>
        <v>1.0842162491202778</v>
      </c>
      <c r="Y102" s="104">
        <f t="shared" si="43"/>
        <v>9.3644556678536635</v>
      </c>
    </row>
    <row r="103" spans="1:25" ht="10.050000000000001" customHeight="1" x14ac:dyDescent="0.25">
      <c r="A103"/>
      <c r="B103"/>
      <c r="C103" s="31">
        <v>4.3499999999999996</v>
      </c>
      <c r="D103" s="30">
        <f t="shared" si="38"/>
        <v>1.6866170269283374</v>
      </c>
      <c r="E103" s="4">
        <f t="shared" si="22"/>
        <v>-0.18387698999951452</v>
      </c>
      <c r="F103" s="4">
        <f t="shared" si="23"/>
        <v>2.2312685001001071</v>
      </c>
      <c r="G103"/>
      <c r="H103" s="19">
        <f t="shared" si="44"/>
        <v>12.88052987971815</v>
      </c>
      <c r="I103" s="17">
        <f t="shared" si="39"/>
        <v>1.4959924081252634</v>
      </c>
      <c r="J103" s="16">
        <f t="shared" ref="J103:J148" si="47">LN(H103)+0.577215665-K103</f>
        <v>1.8174282906063155E-2</v>
      </c>
      <c r="K103" s="16">
        <f t="shared" ref="K103:K148" si="48">H103^2/2/FACT(2)-H103^4/4/FACT(4)+H103^6/6/FACT(6)-H103^8/8/FACT(8)+H103^10/10/FACT(10)-H103^12/12/FACT(12)+H103^14/14/FACT(14)-H103^16/16/FACT(16)+H103^18/18/FACT(18)-H103^20/20/FACT(20)+H103^22/22/FACT(22)-H103^24/24/FACT(24)+H103^26/26/FACT(26)-H103^28/28/FACT(28)+H103^30/30/FACT(30)-H103^32/32/FACT(32)+H103^34/34/FACT(34)-H103^36/36/FACT(36)+H103^38/38/FACT(38)-H103^40/40/FACT(40)+H103^42/42/FACT(42)-H103^44/44/FACT(44)+H103^46/46/FACT(46)-H103^48/48/FACT(48)+H103^50/50/FACT(50)-H103^52/52/FACT(52)+H103^54/54/FACT(54)-H103^56/56/FACT(56)+H103^58/58/FACT(58)-H103^60/60/FACT(60)+H103^62/62/FACT(62)-H103^64/64/FACT(64)+H103^66/66/FACT(66)-H103^68/68/FACT(68)+H103^70/70/FACT(70)-H103^72/72/FACT(72)+H103^74/74/FACT(74)-H103^76/76/FACT(76)+H103^78/78/FACT(78)-H103^80/80/FACT(80)+H103^82/82/FACT(82)-H103^84/84/FACT(84)+H103^86/86/FACT(86)-H103^88/88/FACT(88)+H103^90/90/FACT(90)-H103^92/92/FACT(92)+H103^94/94/FACT(94)-H103^96/96/FACT(96)+H103^98/98/FACT(98)-H103^100/100/FACT(100)+H103^102/102/FACT(102)-H103^104/104/FACT(104)</f>
        <v>3.1147582416535986</v>
      </c>
      <c r="L103" s="5">
        <f t="shared" si="45"/>
        <v>16.399709200950561</v>
      </c>
      <c r="M103" s="17">
        <f t="shared" si="40"/>
        <v>1.6197437060792967</v>
      </c>
      <c r="N103" s="16">
        <f t="shared" ref="N103:N148" si="49">LN(L103)+0.577215665-O103</f>
        <v>-3.5814683149697935E-2</v>
      </c>
      <c r="O103" s="16">
        <f t="shared" ref="O103:O148" si="50">L103^2/2/FACT(2)-L103^4/4/FACT(4)+L103^6/6/FACT(6)-L103^8/8/FACT(8)+L103^10/10/FACT(10)-L103^12/12/FACT(12)+L103^14/14/FACT(14)-L103^16/16/FACT(16)+L103^18/18/FACT(18)-L103^20/20/FACT(20)+L103^22/22/FACT(22)-L103^24/24/FACT(24)+L103^26/26/FACT(26)-L103^28/28/FACT(28)+L103^30/30/FACT(30)-L103^32/32/FACT(32)+L103^34/34/FACT(34)-L103^36/36/FACT(36)+L103^38/38/FACT(38)-L103^40/40/FACT(40)+L103^42/42/FACT(42)-L103^44/44/FACT(44)+L103^46/46/FACT(46)-L103^48/48/FACT(48)+L103^50/50/FACT(50)-L103^52/52/FACT(52)+L103^54/54/FACT(54)-L103^56/56/FACT(56)+L103^58/58/FACT(58)-L103^60/60/FACT(60)+L103^62/62/FACT(62)-L103^64/64/FACT(64)+L103^66/66/FACT(66)-L103^68/68/FACT(68)+L103^70/70/FACT(70)-L103^72/72/FACT(72)+L103^74/74/FACT(74)-L103^76/76/FACT(76)+L103^78/78/FACT(78)-L103^80/80/FACT(80)+L103^82/82/FACT(82)-L103^84/84/FACT(84)+L103^86/86/FACT(86)-L103^88/88/FACT(88)+L103^90/90/FACT(90)-L103^92/92/FACT(92)+L103^94/94/FACT(94)-L103^96/96/FACT(96)+L103^98/98/FACT(98)-L103^100/100/FACT(100)+L103^102/102/FACT(102)-L103^104/104/FACT(104)</f>
        <v>3.410293951173287</v>
      </c>
      <c r="P103" s="5">
        <f t="shared" si="46"/>
        <v>10.116523893770974</v>
      </c>
      <c r="Q103" s="17">
        <f t="shared" si="41"/>
        <v>1.6514946955836278</v>
      </c>
      <c r="R103" s="16">
        <f t="shared" ref="R103:R148" si="51">LN(P103)+0.577215665-S103</f>
        <v>-5.4789104009143053E-2</v>
      </c>
      <c r="S103" s="16">
        <f t="shared" ref="S103:S148" si="52">P103^2/2/FACT(2)-P103^4/4/FACT(4)+P103^6/6/FACT(6)-P103^8/8/FACT(8)+P103^10/10/FACT(10)-P103^12/12/FACT(12)+P103^14/14/FACT(14)-P103^16/16/FACT(16)+P103^18/18/FACT(18)-P103^20/20/FACT(20)+P103^22/22/FACT(22)-P103^24/24/FACT(24)+P103^26/26/FACT(26)-P103^28/28/FACT(28)+P103^30/30/FACT(30)-P103^32/32/FACT(32)+P103^34/34/FACT(34)-P103^36/36/FACT(36)+P103^38/38/FACT(38)-P103^40/40/FACT(40)+P103^42/42/FACT(42)-P103^44/44/FACT(44)+P103^46/46/FACT(46)-P103^48/48/FACT(48)+P103^50/50/FACT(50)-P103^52/52/FACT(52)+P103^54/54/FACT(54)-P103^56/56/FACT(56)+P103^58/58/FACT(58)-P103^60/60/FACT(60)+P103^62/62/FACT(62)-P103^64/64/FACT(64)+P103^66/66/FACT(66)-P103^68/68/FACT(68)+P103^70/70/FACT(70)-P103^72/72/FACT(72)+P103^74/74/FACT(74)-P103^76/76/FACT(76)+P103^78/78/FACT(78)-P103^80/80/FACT(80)+P103^82/82/FACT(82)-P103^84/84/FACT(84)+P103^86/86/FACT(86)-P103^88/88/FACT(88)+P103^90/90/FACT(90)-P103^92/92/FACT(92)+P103^94/94/FACT(94)-P103^96/96/FACT(96)+P103^98/98/FACT(98)-P103^100/100/FACT(100)+P103^102/102/FACT(102)-P103^104/104/FACT(104)</f>
        <v>2.9461748851048783</v>
      </c>
      <c r="W103" s="31">
        <v>2.0499999999999998</v>
      </c>
      <c r="X103" s="104">
        <f t="shared" ref="X103:X127" si="53">30*(2*J103-N103-R103)</f>
        <v>3.8085705891290189</v>
      </c>
      <c r="Y103" s="104">
        <f t="shared" ref="Y103:Y127" si="54">-30*(2*I103-M103-Q103)</f>
        <v>8.377607562371935</v>
      </c>
    </row>
    <row r="104" spans="1:25" ht="10.050000000000001" customHeight="1" x14ac:dyDescent="0.25">
      <c r="A104"/>
      <c r="B104"/>
      <c r="C104" s="31">
        <v>4.4000000000000004</v>
      </c>
      <c r="D104" s="30">
        <f t="shared" si="38"/>
        <v>1.6758339594083735</v>
      </c>
      <c r="E104" s="4">
        <f t="shared" si="22"/>
        <v>-0.18766028670197432</v>
      </c>
      <c r="F104" s="4">
        <f t="shared" si="23"/>
        <v>2.2464804926261897</v>
      </c>
      <c r="G104"/>
      <c r="H104" s="19">
        <f t="shared" si="44"/>
        <v>13.194689145077131</v>
      </c>
      <c r="I104" s="17">
        <f t="shared" si="39"/>
        <v>1.5068740201661184</v>
      </c>
      <c r="J104" s="16">
        <f t="shared" si="47"/>
        <v>3.9564052476913858E-2</v>
      </c>
      <c r="K104" s="16">
        <f t="shared" si="48"/>
        <v>3.1174660236618088</v>
      </c>
      <c r="L104" s="5">
        <f t="shared" si="45"/>
        <v>16.705125601767627</v>
      </c>
      <c r="M104" s="17">
        <f t="shared" si="40"/>
        <v>1.6060081328161933</v>
      </c>
      <c r="N104" s="16">
        <f t="shared" si="49"/>
        <v>-4.8028267432483673E-2</v>
      </c>
      <c r="O104" s="16">
        <f t="shared" si="50"/>
        <v>3.4409595270257256</v>
      </c>
      <c r="P104" s="5">
        <f t="shared" si="46"/>
        <v>10.42194029458804</v>
      </c>
      <c r="Q104" s="17">
        <f t="shared" si="41"/>
        <v>1.6293597336258752</v>
      </c>
      <c r="R104" s="16">
        <f t="shared" si="51"/>
        <v>-7.4482782023666427E-2</v>
      </c>
      <c r="S104" s="16">
        <f t="shared" si="52"/>
        <v>2.9956116747078698</v>
      </c>
      <c r="W104" s="31">
        <v>2.1</v>
      </c>
      <c r="X104" s="104">
        <f t="shared" si="53"/>
        <v>6.0491746322993345</v>
      </c>
      <c r="Y104" s="104">
        <f t="shared" si="54"/>
        <v>6.6485947832949499</v>
      </c>
    </row>
    <row r="105" spans="1:25" ht="10.050000000000001" customHeight="1" x14ac:dyDescent="0.25">
      <c r="A105"/>
      <c r="B105"/>
      <c r="C105" s="31">
        <v>4.45</v>
      </c>
      <c r="D105" s="30">
        <f t="shared" si="38"/>
        <v>1.6649991096798888</v>
      </c>
      <c r="E105" s="4">
        <f t="shared" si="22"/>
        <v>-0.19086331379859001</v>
      </c>
      <c r="F105" s="4">
        <f t="shared" si="23"/>
        <v>2.260983074976739</v>
      </c>
      <c r="G105"/>
      <c r="H105" s="19">
        <f t="shared" si="44"/>
        <v>13.50884841043611</v>
      </c>
      <c r="I105" s="17">
        <f t="shared" si="39"/>
        <v>1.5234340284491843</v>
      </c>
      <c r="J105" s="16">
        <f t="shared" si="47"/>
        <v>5.614450965458806E-2</v>
      </c>
      <c r="K105" s="16">
        <f t="shared" si="48"/>
        <v>3.1244160638943286</v>
      </c>
      <c r="L105" s="5">
        <f t="shared" si="45"/>
        <v>17.010932572173935</v>
      </c>
      <c r="M105" s="17">
        <f t="shared" si="40"/>
        <v>1.5895173925596295</v>
      </c>
      <c r="N105" s="16">
        <f t="shared" si="49"/>
        <v>-5.5416199068729188E-2</v>
      </c>
      <c r="O105" s="16">
        <f t="shared" si="50"/>
        <v>3.466488093910407</v>
      </c>
      <c r="P105" s="5">
        <f t="shared" si="46"/>
        <v>10.727747264994347</v>
      </c>
      <c r="Q105" s="17">
        <f t="shared" si="41"/>
        <v>1.6030729280811236</v>
      </c>
      <c r="R105" s="16">
        <f t="shared" si="51"/>
        <v>-8.6268083438674648E-2</v>
      </c>
      <c r="S105" s="16">
        <f t="shared" si="52"/>
        <v>3.0363173356948301</v>
      </c>
      <c r="W105" s="31">
        <v>2.15</v>
      </c>
      <c r="X105" s="104">
        <f t="shared" si="53"/>
        <v>7.6191990544973986</v>
      </c>
      <c r="Y105" s="104">
        <f t="shared" si="54"/>
        <v>4.3716679122715352</v>
      </c>
    </row>
    <row r="106" spans="1:25" ht="10.050000000000001" customHeight="1" x14ac:dyDescent="0.25">
      <c r="A106"/>
      <c r="B106"/>
      <c r="C106" s="31">
        <v>4.5</v>
      </c>
      <c r="D106" s="30">
        <f t="shared" si="38"/>
        <v>1.6541404143792438</v>
      </c>
      <c r="E106" s="4">
        <f t="shared" si="22"/>
        <v>-0.19349112200327134</v>
      </c>
      <c r="F106" s="4">
        <f t="shared" si="23"/>
        <v>2.2747841837795457</v>
      </c>
      <c r="G106"/>
      <c r="H106" s="19">
        <f t="shared" si="44"/>
        <v>13.823007675795091</v>
      </c>
      <c r="I106" s="17">
        <f t="shared" si="39"/>
        <v>1.5438274376473611</v>
      </c>
      <c r="J106" s="16">
        <f t="shared" si="47"/>
        <v>6.6550961367930928E-2</v>
      </c>
      <c r="K106" s="16">
        <f t="shared" si="48"/>
        <v>3.1369991304056852</v>
      </c>
      <c r="L106" s="5">
        <f t="shared" si="45"/>
        <v>17.31710483503069</v>
      </c>
      <c r="M106" s="17">
        <f t="shared" si="40"/>
        <v>1.5718662528676273</v>
      </c>
      <c r="N106" s="16">
        <f t="shared" si="49"/>
        <v>-5.7458595232801279E-2</v>
      </c>
      <c r="O106" s="16">
        <f t="shared" si="50"/>
        <v>3.4863689920639551</v>
      </c>
      <c r="P106" s="5">
        <f t="shared" si="46"/>
        <v>11.033919527851106</v>
      </c>
      <c r="Q106" s="17">
        <f t="shared" si="41"/>
        <v>1.5752288090273452</v>
      </c>
      <c r="R106" s="16">
        <f t="shared" si="51"/>
        <v>-8.9497327708778052E-2</v>
      </c>
      <c r="S106" s="16">
        <f t="shared" si="52"/>
        <v>3.0676871144248556</v>
      </c>
      <c r="W106" s="31">
        <v>2.2000000000000002</v>
      </c>
      <c r="X106" s="104">
        <f t="shared" si="53"/>
        <v>8.4017353703232356</v>
      </c>
      <c r="Y106" s="104">
        <f t="shared" si="54"/>
        <v>1.783205598007509</v>
      </c>
    </row>
    <row r="107" spans="1:25" ht="10.050000000000001" customHeight="1" x14ac:dyDescent="0.25">
      <c r="A107"/>
      <c r="B107"/>
      <c r="C107" s="31">
        <v>4.55</v>
      </c>
      <c r="D107" s="30">
        <f t="shared" si="38"/>
        <v>1.643285242227543</v>
      </c>
      <c r="E107" s="4">
        <f t="shared" si="22"/>
        <v>-0.19554992801942195</v>
      </c>
      <c r="F107" s="4">
        <f t="shared" si="23"/>
        <v>2.2878928259822811</v>
      </c>
      <c r="G107"/>
      <c r="H107" s="19">
        <f t="shared" si="44"/>
        <v>14.137166941154069</v>
      </c>
      <c r="I107" s="17">
        <f t="shared" si="39"/>
        <v>1.5659303835053993</v>
      </c>
      <c r="J107" s="16">
        <f t="shared" si="47"/>
        <v>7.0065077408717702E-2</v>
      </c>
      <c r="K107" s="16">
        <f t="shared" si="48"/>
        <v>3.1559578702169566</v>
      </c>
      <c r="L107" s="5">
        <f t="shared" si="45"/>
        <v>17.62361922182771</v>
      </c>
      <c r="M107" s="17">
        <f t="shared" si="40"/>
        <v>1.5547079081589907</v>
      </c>
      <c r="N107" s="16">
        <f t="shared" si="49"/>
        <v>-5.4138175116666964E-2</v>
      </c>
      <c r="O107" s="16">
        <f t="shared" si="50"/>
        <v>3.5005938437221431</v>
      </c>
      <c r="P107" s="5">
        <f t="shared" si="46"/>
        <v>11.340433914648122</v>
      </c>
      <c r="Q107" s="17">
        <f t="shared" si="41"/>
        <v>1.5484313258054174</v>
      </c>
      <c r="R107" s="16">
        <f t="shared" si="51"/>
        <v>-8.4318585437180182E-2</v>
      </c>
      <c r="S107" s="16">
        <f t="shared" si="52"/>
        <v>3.0899088120830527</v>
      </c>
      <c r="W107" s="31">
        <v>2.25</v>
      </c>
      <c r="X107" s="104">
        <f t="shared" si="53"/>
        <v>8.3576074611384765</v>
      </c>
      <c r="Y107" s="104">
        <f t="shared" si="54"/>
        <v>-0.86164599139171072</v>
      </c>
    </row>
    <row r="108" spans="1:25" ht="10.050000000000001" customHeight="1" x14ac:dyDescent="0.25">
      <c r="A108"/>
      <c r="B108"/>
      <c r="C108" s="31">
        <v>4.5999999999999996</v>
      </c>
      <c r="D108" s="30">
        <f t="shared" si="38"/>
        <v>1.6324603525003507</v>
      </c>
      <c r="E108" s="4">
        <f t="shared" si="22"/>
        <v>-0.19704707962388923</v>
      </c>
      <c r="F108" s="4">
        <f t="shared" si="23"/>
        <v>2.3003190481189382</v>
      </c>
      <c r="G108"/>
      <c r="H108" s="19">
        <f t="shared" si="44"/>
        <v>14.451326206513047</v>
      </c>
      <c r="I108" s="17">
        <f t="shared" si="39"/>
        <v>1.5875515022676649</v>
      </c>
      <c r="J108" s="16">
        <f t="shared" si="47"/>
        <v>6.6653401392530842E-2</v>
      </c>
      <c r="K108" s="16">
        <f t="shared" si="48"/>
        <v>3.181348452951918</v>
      </c>
      <c r="L108" s="5">
        <f t="shared" si="45"/>
        <v>17.930454459967596</v>
      </c>
      <c r="M108" s="17">
        <f t="shared" si="40"/>
        <v>1.5396018232034856</v>
      </c>
      <c r="N108" s="16">
        <f t="shared" si="49"/>
        <v>-4.5928094245636597E-2</v>
      </c>
      <c r="O108" s="16">
        <f t="shared" si="50"/>
        <v>3.5096443928865626</v>
      </c>
      <c r="P108" s="5">
        <f t="shared" si="46"/>
        <v>11.647269152788009</v>
      </c>
      <c r="Q108" s="17">
        <f t="shared" si="41"/>
        <v>1.5250635291755519</v>
      </c>
      <c r="R108" s="16">
        <f t="shared" si="51"/>
        <v>-7.1625620503502407E-2</v>
      </c>
      <c r="S108" s="16">
        <f t="shared" si="52"/>
        <v>3.103913030551475</v>
      </c>
      <c r="W108" s="31">
        <v>2.2999999999999998</v>
      </c>
      <c r="X108" s="104">
        <f t="shared" si="53"/>
        <v>7.5258155260260207</v>
      </c>
      <c r="Y108" s="104">
        <f t="shared" si="54"/>
        <v>-3.3131295646887726</v>
      </c>
    </row>
    <row r="109" spans="1:25" ht="10.050000000000001" customHeight="1" x14ac:dyDescent="0.25">
      <c r="A109"/>
      <c r="B109"/>
      <c r="C109" s="31">
        <v>4.6500000000000004</v>
      </c>
      <c r="D109" s="30">
        <f t="shared" si="38"/>
        <v>1.6216918550305066</v>
      </c>
      <c r="E109" s="4">
        <f t="shared" si="22"/>
        <v>-0.1979910193378247</v>
      </c>
      <c r="F109" s="4">
        <f t="shared" si="23"/>
        <v>2.3120739039370894</v>
      </c>
      <c r="G109"/>
      <c r="H109" s="19">
        <f t="shared" si="44"/>
        <v>14.765485471872028</v>
      </c>
      <c r="I109" s="17">
        <f t="shared" si="39"/>
        <v>1.6066404485298447</v>
      </c>
      <c r="J109" s="16">
        <f t="shared" si="47"/>
        <v>5.6940653729564694E-2</v>
      </c>
      <c r="K109" s="16">
        <f t="shared" si="48"/>
        <v>3.2125674058358484</v>
      </c>
      <c r="L109" s="5">
        <f t="shared" si="45"/>
        <v>18.237590984973952</v>
      </c>
      <c r="M109" s="17">
        <f t="shared" si="40"/>
        <v>1.5278739503572734</v>
      </c>
      <c r="N109" s="16">
        <f t="shared" si="49"/>
        <v>-3.3735396626600966E-2</v>
      </c>
      <c r="O109" s="16">
        <f t="shared" si="50"/>
        <v>3.5144359643581371</v>
      </c>
      <c r="P109" s="5">
        <f t="shared" si="46"/>
        <v>11.954405677794368</v>
      </c>
      <c r="Q109" s="17">
        <f t="shared" si="41"/>
        <v>1.5070864056342792</v>
      </c>
      <c r="R109" s="16">
        <f t="shared" si="51"/>
        <v>-5.2944658111940601E-2</v>
      </c>
      <c r="S109" s="16">
        <f t="shared" si="52"/>
        <v>3.1112602095112316</v>
      </c>
      <c r="W109" s="31">
        <v>2.35</v>
      </c>
      <c r="X109" s="104">
        <f t="shared" si="53"/>
        <v>6.0168408659301287</v>
      </c>
      <c r="Y109" s="104">
        <f t="shared" si="54"/>
        <v>-5.3496162320441032</v>
      </c>
    </row>
    <row r="110" spans="1:25" ht="10.050000000000001" customHeight="1" x14ac:dyDescent="0.25">
      <c r="A110"/>
      <c r="B110"/>
      <c r="C110" s="31">
        <v>4.7</v>
      </c>
      <c r="D110" s="30">
        <f t="shared" si="38"/>
        <v>1.6110051718097802</v>
      </c>
      <c r="E110" s="4">
        <f t="shared" si="22"/>
        <v>-0.19839124674400432</v>
      </c>
      <c r="F110" s="4">
        <f t="shared" si="23"/>
        <v>2.3231694204600175</v>
      </c>
      <c r="G110"/>
      <c r="H110" s="19">
        <f t="shared" si="44"/>
        <v>15.079644737231007</v>
      </c>
      <c r="I110" s="17">
        <f t="shared" si="39"/>
        <v>1.621474495334303</v>
      </c>
      <c r="J110" s="16">
        <f t="shared" si="47"/>
        <v>4.2122977102121428E-2</v>
      </c>
      <c r="K110" s="16">
        <f t="shared" si="48"/>
        <v>3.248438491661124</v>
      </c>
      <c r="L110" s="5">
        <f t="shared" si="45"/>
        <v>18.545010774324819</v>
      </c>
      <c r="M110" s="17">
        <f t="shared" si="40"/>
        <v>1.5205017918316577</v>
      </c>
      <c r="N110" s="16">
        <f t="shared" si="49"/>
        <v>-1.8806278810782562E-2</v>
      </c>
      <c r="O110" s="16">
        <f t="shared" si="50"/>
        <v>3.5162227357349027</v>
      </c>
      <c r="P110" s="5">
        <f t="shared" si="46"/>
        <v>12.261825467145231</v>
      </c>
      <c r="Q110" s="17">
        <f t="shared" si="41"/>
        <v>1.4958832725038695</v>
      </c>
      <c r="R110" s="16">
        <f t="shared" si="51"/>
        <v>-3.0270273064873621E-2</v>
      </c>
      <c r="S110" s="16">
        <f t="shared" si="52"/>
        <v>3.1139767536672442</v>
      </c>
      <c r="W110" s="31">
        <v>2.4</v>
      </c>
      <c r="X110" s="104">
        <f t="shared" si="53"/>
        <v>3.9996751823969712</v>
      </c>
      <c r="Y110" s="104">
        <f t="shared" si="54"/>
        <v>-6.7969177899923627</v>
      </c>
    </row>
    <row r="111" spans="1:25" ht="10.050000000000001" customHeight="1" x14ac:dyDescent="0.25">
      <c r="A111"/>
      <c r="B111"/>
      <c r="C111" s="31">
        <v>4.75</v>
      </c>
      <c r="D111" s="30">
        <f t="shared" si="38"/>
        <v>1.600425000251444</v>
      </c>
      <c r="E111" s="4">
        <f t="shared" si="22"/>
        <v>-0.19825827951392894</v>
      </c>
      <c r="F111" s="4">
        <f t="shared" si="23"/>
        <v>2.3336185625604791</v>
      </c>
      <c r="G111"/>
      <c r="H111" s="19">
        <f t="shared" si="44"/>
        <v>15.393804002589988</v>
      </c>
      <c r="I111" s="17">
        <f t="shared" si="39"/>
        <v>1.630806899659109</v>
      </c>
      <c r="J111" s="16">
        <f t="shared" si="47"/>
        <v>2.3831558816355347E-2</v>
      </c>
      <c r="K111" s="16">
        <f t="shared" si="48"/>
        <v>3.2873491971496263</v>
      </c>
      <c r="L111" s="5">
        <f t="shared" si="45"/>
        <v>18.8526972000959</v>
      </c>
      <c r="M111" s="17">
        <f t="shared" si="40"/>
        <v>1.5180342230833941</v>
      </c>
      <c r="N111" s="16">
        <f t="shared" si="49"/>
        <v>-2.6027228619831533E-3</v>
      </c>
      <c r="O111" s="16">
        <f t="shared" si="50"/>
        <v>3.5164743790582014</v>
      </c>
      <c r="P111" s="5">
        <f t="shared" si="46"/>
        <v>12.569511892916315</v>
      </c>
      <c r="Q111" s="17">
        <f t="shared" si="41"/>
        <v>1.4921616181388178</v>
      </c>
      <c r="R111" s="16">
        <f t="shared" si="51"/>
        <v>-5.8666956779021007E-3</v>
      </c>
      <c r="S111" s="16">
        <f t="shared" si="52"/>
        <v>3.1143565514136462</v>
      </c>
      <c r="W111" s="31">
        <v>2.4500000000000002</v>
      </c>
      <c r="X111" s="104">
        <f t="shared" si="53"/>
        <v>1.6839760851778784</v>
      </c>
      <c r="Y111" s="104">
        <f t="shared" si="54"/>
        <v>-7.5425387428801827</v>
      </c>
    </row>
    <row r="112" spans="1:25" ht="10.050000000000001" customHeight="1" x14ac:dyDescent="0.25">
      <c r="A112"/>
      <c r="B112"/>
      <c r="C112" s="31">
        <v>4.8</v>
      </c>
      <c r="D112" s="30">
        <f t="shared" si="38"/>
        <v>1.5899752781723659</v>
      </c>
      <c r="E112" s="4">
        <f t="shared" si="22"/>
        <v>-0.19760361321146824</v>
      </c>
      <c r="F112" s="4">
        <f t="shared" si="23"/>
        <v>2.3434351961253137</v>
      </c>
      <c r="G112"/>
      <c r="H112" s="19">
        <f t="shared" si="44"/>
        <v>15.707963267948966</v>
      </c>
      <c r="I112" s="17">
        <f t="shared" si="39"/>
        <v>1.6339648461161747</v>
      </c>
      <c r="J112" s="16">
        <f t="shared" si="47"/>
        <v>3.9612062759442068E-3</v>
      </c>
      <c r="K112" s="16">
        <f t="shared" si="48"/>
        <v>3.327422257007556</v>
      </c>
      <c r="L112" s="5">
        <f t="shared" si="45"/>
        <v>19.160634898003885</v>
      </c>
      <c r="M112" s="17">
        <f t="shared" si="40"/>
        <v>1.5205526072389504</v>
      </c>
      <c r="N112" s="16">
        <f t="shared" si="49"/>
        <v>1.3337543859194945E-2</v>
      </c>
      <c r="O112" s="16">
        <f t="shared" si="50"/>
        <v>3.516736029773547</v>
      </c>
      <c r="P112" s="5">
        <f t="shared" si="46"/>
        <v>12.877449590824298</v>
      </c>
      <c r="Q112" s="17">
        <f t="shared" si="41"/>
        <v>1.4959188504899841</v>
      </c>
      <c r="R112" s="16">
        <f t="shared" si="51"/>
        <v>1.7946703698447308E-2</v>
      </c>
      <c r="S112" s="16">
        <f t="shared" si="52"/>
        <v>3.114746649235812</v>
      </c>
      <c r="W112" s="31">
        <v>2.5</v>
      </c>
      <c r="X112" s="104">
        <f t="shared" si="53"/>
        <v>-0.70085505017261518</v>
      </c>
      <c r="Y112" s="104">
        <f t="shared" si="54"/>
        <v>-7.543747035102446</v>
      </c>
    </row>
    <row r="113" spans="1:25" ht="10.050000000000001" customHeight="1" x14ac:dyDescent="0.25">
      <c r="A113"/>
      <c r="B113"/>
      <c r="C113" s="31">
        <v>4.8499999999999996</v>
      </c>
      <c r="D113" s="30">
        <f t="shared" si="38"/>
        <v>1.5796791505493426</v>
      </c>
      <c r="E113" s="4">
        <f t="shared" si="22"/>
        <v>-0.19643967994311096</v>
      </c>
      <c r="F113" s="4">
        <f t="shared" si="23"/>
        <v>2.3526340498925027</v>
      </c>
      <c r="G113"/>
      <c r="H113" s="19">
        <f t="shared" si="44"/>
        <v>16.022122533307943</v>
      </c>
      <c r="I113" s="17">
        <f t="shared" si="39"/>
        <v>1.6308898714324691</v>
      </c>
      <c r="J113" s="16">
        <f t="shared" si="47"/>
        <v>-1.5518884491494855E-2</v>
      </c>
      <c r="K113" s="16">
        <f t="shared" si="48"/>
        <v>3.3667049750711748</v>
      </c>
      <c r="L113" s="5">
        <f t="shared" si="45"/>
        <v>19.468809650782656</v>
      </c>
      <c r="M113" s="17">
        <f t="shared" si="40"/>
        <v>1.5276757927698064</v>
      </c>
      <c r="N113" s="16">
        <f t="shared" si="49"/>
        <v>2.7544526691335669E-2</v>
      </c>
      <c r="O113" s="16">
        <f t="shared" si="50"/>
        <v>3.5184848182163275</v>
      </c>
      <c r="P113" s="5">
        <f t="shared" si="46"/>
        <v>13.18562434360307</v>
      </c>
      <c r="Q113" s="17">
        <f t="shared" si="41"/>
        <v>1.5064725964635941</v>
      </c>
      <c r="R113" s="16">
        <f t="shared" si="51"/>
        <v>3.90062402858673E-2</v>
      </c>
      <c r="S113" s="16">
        <f t="shared" si="52"/>
        <v>3.1173365959658295</v>
      </c>
      <c r="W113" s="31">
        <v>2.5499999999999998</v>
      </c>
      <c r="X113" s="104">
        <f t="shared" si="53"/>
        <v>-2.9276560788057804</v>
      </c>
      <c r="Y113" s="104">
        <f t="shared" si="54"/>
        <v>-6.828940608946132</v>
      </c>
    </row>
    <row r="114" spans="1:25" ht="10.050000000000001" customHeight="1" x14ac:dyDescent="0.25">
      <c r="A114"/>
      <c r="B114"/>
      <c r="C114" s="31">
        <v>4.9000000000000004</v>
      </c>
      <c r="D114" s="30">
        <f t="shared" si="38"/>
        <v>1.5695589381006521</v>
      </c>
      <c r="E114" s="4">
        <f t="shared" si="22"/>
        <v>-0.19477980592776989</v>
      </c>
      <c r="F114" s="4">
        <f t="shared" si="23"/>
        <v>2.3612306760443507</v>
      </c>
      <c r="G114"/>
      <c r="H114" s="19">
        <f t="shared" si="44"/>
        <v>16.336281798666924</v>
      </c>
      <c r="I114" s="17">
        <f t="shared" si="39"/>
        <v>1.6221192277740801</v>
      </c>
      <c r="J114" s="16">
        <f t="shared" si="47"/>
        <v>-3.2753931926041702E-2</v>
      </c>
      <c r="K114" s="16">
        <f t="shared" si="48"/>
        <v>3.4033581083628235</v>
      </c>
      <c r="L114" s="5">
        <f t="shared" si="45"/>
        <v>19.777208284114128</v>
      </c>
      <c r="M114" s="17">
        <f t="shared" si="40"/>
        <v>1.538607503682681</v>
      </c>
      <c r="N114" s="16">
        <f t="shared" si="49"/>
        <v>3.8749635402093752E-2</v>
      </c>
      <c r="O114" s="16">
        <f t="shared" si="50"/>
        <v>3.5229962075157557</v>
      </c>
      <c r="P114" s="5">
        <f t="shared" si="46"/>
        <v>13.494022976934543</v>
      </c>
      <c r="Q114" s="17">
        <f t="shared" si="41"/>
        <v>1.5225504940378289</v>
      </c>
      <c r="R114" s="16">
        <f t="shared" si="51"/>
        <v>5.5492521531145034E-2</v>
      </c>
      <c r="S114" s="16">
        <f t="shared" si="52"/>
        <v>3.1239699884245691</v>
      </c>
      <c r="W114" s="31">
        <v>2.6</v>
      </c>
      <c r="X114" s="104">
        <f t="shared" si="53"/>
        <v>-4.7925006235596657</v>
      </c>
      <c r="Y114" s="104">
        <f t="shared" si="54"/>
        <v>-5.492413734829511</v>
      </c>
    </row>
    <row r="115" spans="1:25" ht="10.050000000000001" customHeight="1" x14ac:dyDescent="0.25">
      <c r="A115"/>
      <c r="B115"/>
      <c r="C115" s="31">
        <v>4.95</v>
      </c>
      <c r="D115" s="30">
        <f t="shared" si="38"/>
        <v>1.5596361077398195</v>
      </c>
      <c r="E115" s="4">
        <f t="shared" si="22"/>
        <v>-0.19263816806190937</v>
      </c>
      <c r="F115" s="4">
        <f t="shared" si="23"/>
        <v>2.3692414096425085</v>
      </c>
      <c r="G115"/>
      <c r="H115" s="19">
        <f t="shared" si="44"/>
        <v>16.650441064025902</v>
      </c>
      <c r="I115" s="17">
        <f t="shared" si="39"/>
        <v>1.6087121426159303</v>
      </c>
      <c r="J115" s="16">
        <f t="shared" si="47"/>
        <v>-4.6174417419479585E-2</v>
      </c>
      <c r="K115" s="16">
        <f t="shared" si="48"/>
        <v>3.4358267888269558</v>
      </c>
      <c r="L115" s="5">
        <f t="shared" si="45"/>
        <v>20.085818573580635</v>
      </c>
      <c r="M115" s="17">
        <f t="shared" si="40"/>
        <v>1.5522207878499847</v>
      </c>
      <c r="N115" s="16">
        <f t="shared" si="49"/>
        <v>4.5997473287777702E-2</v>
      </c>
      <c r="O115" s="16">
        <f t="shared" si="50"/>
        <v>3.5312322141612782</v>
      </c>
      <c r="P115" s="5">
        <f t="shared" si="46"/>
        <v>13.802633266401047</v>
      </c>
      <c r="Q115" s="17">
        <f t="shared" si="41"/>
        <v>1.5424293361780916</v>
      </c>
      <c r="R115" s="16">
        <f t="shared" si="51"/>
        <v>6.6080887530592936E-2</v>
      </c>
      <c r="S115" s="16">
        <f t="shared" si="52"/>
        <v>3.1359941678353045</v>
      </c>
      <c r="W115" s="31">
        <v>2.65</v>
      </c>
      <c r="X115" s="104">
        <f t="shared" si="53"/>
        <v>-6.1328158697198942</v>
      </c>
      <c r="Y115" s="104">
        <f t="shared" si="54"/>
        <v>-3.6832248361135278</v>
      </c>
    </row>
    <row r="116" spans="1:25" ht="10.050000000000001" customHeight="1" x14ac:dyDescent="0.25">
      <c r="A116"/>
      <c r="B116"/>
      <c r="C116" s="31">
        <v>5</v>
      </c>
      <c r="D116" s="30">
        <f t="shared" si="38"/>
        <v>1.5499312449446745</v>
      </c>
      <c r="E116" s="4">
        <f t="shared" si="22"/>
        <v>-0.19002974955817731</v>
      </c>
      <c r="F116" s="4">
        <f t="shared" si="23"/>
        <v>2.3766833269922776</v>
      </c>
      <c r="G116"/>
      <c r="H116" s="19">
        <f t="shared" si="44"/>
        <v>16.964600329384883</v>
      </c>
      <c r="I116" s="17">
        <f t="shared" si="39"/>
        <v>1.5921298799269867</v>
      </c>
      <c r="J116" s="16">
        <f t="shared" si="47"/>
        <v>-5.4633743007761471E-2</v>
      </c>
      <c r="K116" s="16">
        <f t="shared" si="48"/>
        <v>3.4629782474273907</v>
      </c>
      <c r="L116" s="5">
        <f t="shared" si="45"/>
        <v>20.394629161313734</v>
      </c>
      <c r="M116" s="17">
        <f t="shared" si="40"/>
        <v>1.5671708538956672</v>
      </c>
      <c r="N116" s="16">
        <f t="shared" si="49"/>
        <v>4.8725989101225942E-2</v>
      </c>
      <c r="O116" s="16">
        <f t="shared" si="50"/>
        <v>3.5437612656794384</v>
      </c>
      <c r="P116" s="5">
        <f t="shared" si="46"/>
        <v>14.111443854134148</v>
      </c>
      <c r="Q116" s="17">
        <f t="shared" si="41"/>
        <v>1.5641093908619101</v>
      </c>
      <c r="R116" s="16">
        <f t="shared" si="51"/>
        <v>7.0041648229937081E-2</v>
      </c>
      <c r="S116" s="16">
        <f t="shared" si="52"/>
        <v>3.154160105828657</v>
      </c>
      <c r="W116" s="31">
        <v>2.7</v>
      </c>
      <c r="X116" s="104">
        <f t="shared" si="53"/>
        <v>-6.8410537004005789</v>
      </c>
      <c r="Y116" s="104">
        <f t="shared" si="54"/>
        <v>-1.5893854528918827</v>
      </c>
    </row>
    <row r="117" spans="1:25" ht="10.050000000000001" customHeight="1" x14ac:dyDescent="0.25">
      <c r="A117"/>
      <c r="B117"/>
      <c r="C117" s="31">
        <v>5.05</v>
      </c>
      <c r="D117" s="30">
        <f t="shared" si="38"/>
        <v>1.5404640280806023</v>
      </c>
      <c r="E117" s="4">
        <f t="shared" si="22"/>
        <v>-0.1869702947380345</v>
      </c>
      <c r="F117" s="4">
        <f t="shared" si="23"/>
        <v>2.3835742030253027</v>
      </c>
      <c r="G117"/>
      <c r="H117" s="19">
        <f t="shared" si="44"/>
        <v>17.27875959474386</v>
      </c>
      <c r="I117" s="17">
        <f t="shared" si="39"/>
        <v>1.5740824637055926</v>
      </c>
      <c r="J117" s="16">
        <f t="shared" si="47"/>
        <v>-5.7501075318775463E-2</v>
      </c>
      <c r="K117" s="16">
        <f t="shared" si="48"/>
        <v>3.4841947184066004</v>
      </c>
      <c r="L117" s="5">
        <f t="shared" si="45"/>
        <v>20.703629481191609</v>
      </c>
      <c r="M117" s="17">
        <f t="shared" si="40"/>
        <v>1.5820252583612933</v>
      </c>
      <c r="N117" s="16">
        <f t="shared" si="49"/>
        <v>4.6808294850358756E-2</v>
      </c>
      <c r="O117" s="16">
        <f t="shared" si="50"/>
        <v>3.5607163923068175</v>
      </c>
      <c r="P117" s="5">
        <f t="shared" si="46"/>
        <v>14.420444174012022</v>
      </c>
      <c r="Q117" s="17">
        <f t="shared" si="41"/>
        <v>1.5855070627389136</v>
      </c>
      <c r="R117" s="16">
        <f t="shared" si="51"/>
        <v>6.7282938250042612E-2</v>
      </c>
      <c r="S117" s="16">
        <f t="shared" si="52"/>
        <v>3.1785796607684311</v>
      </c>
      <c r="W117" s="31">
        <v>2.75</v>
      </c>
      <c r="X117" s="104">
        <f t="shared" si="53"/>
        <v>-6.8728015121385688</v>
      </c>
      <c r="Y117" s="104">
        <f t="shared" si="54"/>
        <v>0.58102181067065217</v>
      </c>
    </row>
    <row r="118" spans="1:25" ht="10.050000000000001" customHeight="1" x14ac:dyDescent="0.25">
      <c r="A118"/>
      <c r="B118"/>
      <c r="C118" s="31">
        <v>5.0999999999999996</v>
      </c>
      <c r="D118" s="30">
        <f t="shared" si="38"/>
        <v>1.5312532047129224</v>
      </c>
      <c r="E118" s="4">
        <f t="shared" si="22"/>
        <v>-0.18347626306083153</v>
      </c>
      <c r="F118" s="4">
        <f t="shared" si="23"/>
        <v>2.3899324677911116</v>
      </c>
      <c r="G118"/>
      <c r="H118" s="19">
        <f t="shared" si="44"/>
        <v>17.592918860102841</v>
      </c>
      <c r="I118" s="17">
        <f t="shared" si="39"/>
        <v>1.5563575666894631</v>
      </c>
      <c r="J118" s="16">
        <f t="shared" si="47"/>
        <v>-5.4702311819630811E-2</v>
      </c>
      <c r="K118" s="16">
        <f t="shared" si="48"/>
        <v>3.4994144604101343</v>
      </c>
      <c r="L118" s="5">
        <f t="shared" si="45"/>
        <v>21.012809691588398</v>
      </c>
      <c r="M118" s="17">
        <f t="shared" si="40"/>
        <v>1.5953990068924337</v>
      </c>
      <c r="N118" s="16">
        <f t="shared" si="49"/>
        <v>4.0553238127031488E-2</v>
      </c>
      <c r="O118" s="16">
        <f t="shared" si="50"/>
        <v>3.5817946639447036</v>
      </c>
      <c r="P118" s="5">
        <f t="shared" si="46"/>
        <v>14.729624384408812</v>
      </c>
      <c r="Q118" s="17">
        <f t="shared" si="41"/>
        <v>1.6046479768395752</v>
      </c>
      <c r="R118" s="16">
        <f t="shared" si="51"/>
        <v>5.8334359206732689E-2</v>
      </c>
      <c r="S118" s="16">
        <f t="shared" si="52"/>
        <v>3.20874203590254</v>
      </c>
      <c r="W118" s="31">
        <v>2.8</v>
      </c>
      <c r="X118" s="104">
        <f t="shared" si="53"/>
        <v>-6.248766629190774</v>
      </c>
      <c r="Y118" s="104">
        <f t="shared" si="54"/>
        <v>2.6199555105924799</v>
      </c>
    </row>
    <row r="119" spans="1:25" ht="10.050000000000001" customHeight="1" x14ac:dyDescent="0.25">
      <c r="A119"/>
      <c r="B119"/>
      <c r="C119" s="31">
        <v>5.15</v>
      </c>
      <c r="D119" s="30">
        <f t="shared" si="38"/>
        <v>1.5223165699389789</v>
      </c>
      <c r="E119" s="4">
        <f t="shared" si="22"/>
        <v>-0.17956478247358065</v>
      </c>
      <c r="F119" s="4">
        <f t="shared" si="23"/>
        <v>2.3957771621492254</v>
      </c>
      <c r="G119"/>
      <c r="H119" s="19">
        <f t="shared" si="44"/>
        <v>17.907078125461823</v>
      </c>
      <c r="I119" s="17">
        <f t="shared" si="39"/>
        <v>1.5406481885274823</v>
      </c>
      <c r="J119" s="16">
        <f t="shared" si="47"/>
        <v>-4.670716596434854E-2</v>
      </c>
      <c r="K119" s="16">
        <f t="shared" si="48"/>
        <v>3.5091188916542535</v>
      </c>
      <c r="L119" s="5">
        <f t="shared" si="45"/>
        <v>21.322160614808237</v>
      </c>
      <c r="M119" s="17">
        <f t="shared" si="40"/>
        <v>1.6060819659000305</v>
      </c>
      <c r="N119" s="16">
        <f t="shared" si="49"/>
        <v>3.066557647160062E-2</v>
      </c>
      <c r="O119" s="16">
        <f t="shared" si="50"/>
        <v>3.6062970248492587</v>
      </c>
      <c r="P119" s="5">
        <f t="shared" si="46"/>
        <v>15.038975307628652</v>
      </c>
      <c r="Q119" s="17">
        <f t="shared" si="41"/>
        <v>1.6198431072451969</v>
      </c>
      <c r="R119" s="16">
        <f t="shared" si="51"/>
        <v>4.4274931805011075E-2</v>
      </c>
      <c r="S119" s="16">
        <f t="shared" si="52"/>
        <v>3.2435859182539395</v>
      </c>
      <c r="W119" s="31">
        <v>2.85</v>
      </c>
      <c r="X119" s="104">
        <f t="shared" si="53"/>
        <v>-5.0506452061592633</v>
      </c>
      <c r="Y119" s="104">
        <f t="shared" si="54"/>
        <v>4.3388608827078823</v>
      </c>
    </row>
    <row r="120" spans="1:25" ht="10.050000000000001" customHeight="1" x14ac:dyDescent="0.25">
      <c r="A120"/>
      <c r="B120"/>
      <c r="C120" s="31">
        <v>5.2</v>
      </c>
      <c r="D120" s="30">
        <f t="shared" si="38"/>
        <v>1.5136709467664793</v>
      </c>
      <c r="E120" s="4">
        <f t="shared" si="22"/>
        <v>-0.1752536021671931</v>
      </c>
      <c r="F120" s="4">
        <f t="shared" si="23"/>
        <v>2.4011278927545749</v>
      </c>
      <c r="G120"/>
      <c r="H120" s="19">
        <f t="shared" si="44"/>
        <v>18.2212373908208</v>
      </c>
      <c r="I120" s="17">
        <f t="shared" si="39"/>
        <v>1.5283952952433282</v>
      </c>
      <c r="J120" s="16">
        <f t="shared" si="47"/>
        <v>-3.4465443632889503E-2</v>
      </c>
      <c r="K120" s="16">
        <f t="shared" si="48"/>
        <v>3.5142689120346633</v>
      </c>
      <c r="L120" s="5">
        <f t="shared" si="45"/>
        <v>21.631673682447815</v>
      </c>
      <c r="M120" s="17">
        <f t="shared" si="40"/>
        <v>1.6131469755513856</v>
      </c>
      <c r="N120" s="16">
        <f t="shared" si="49"/>
        <v>1.8170398246173836E-2</v>
      </c>
      <c r="O120" s="16">
        <f t="shared" si="50"/>
        <v>3.6332038815545862</v>
      </c>
      <c r="P120" s="5">
        <f t="shared" si="46"/>
        <v>15.34848837526823</v>
      </c>
      <c r="Q120" s="17">
        <f t="shared" si="41"/>
        <v>1.6298326504628262</v>
      </c>
      <c r="R120" s="16">
        <f t="shared" si="51"/>
        <v>2.6613759163638839E-2</v>
      </c>
      <c r="S120" s="16">
        <f t="shared" si="52"/>
        <v>3.2816188978391487</v>
      </c>
      <c r="W120" s="31">
        <v>2.9</v>
      </c>
      <c r="X120" s="104">
        <f t="shared" si="53"/>
        <v>-3.4114513402677504</v>
      </c>
      <c r="Y120" s="104">
        <f t="shared" si="54"/>
        <v>5.5856710658266646</v>
      </c>
    </row>
    <row r="121" spans="1:25" ht="10.050000000000001" customHeight="1" x14ac:dyDescent="0.25">
      <c r="A121"/>
      <c r="B121"/>
      <c r="C121" s="31">
        <v>5.25</v>
      </c>
      <c r="D121" s="30">
        <f t="shared" si="38"/>
        <v>1.5053321685602443</v>
      </c>
      <c r="E121" s="4">
        <f t="shared" si="22"/>
        <v>-0.1705610448262429</v>
      </c>
      <c r="F121" s="4">
        <f t="shared" si="23"/>
        <v>2.4060047864297753</v>
      </c>
      <c r="G121"/>
      <c r="H121" s="19">
        <f t="shared" si="44"/>
        <v>18.535396656179781</v>
      </c>
      <c r="I121" s="17">
        <f t="shared" si="39"/>
        <v>1.5206596609659842</v>
      </c>
      <c r="J121" s="16">
        <f t="shared" si="47"/>
        <v>-1.9300216558036709E-2</v>
      </c>
      <c r="K121" s="16">
        <f t="shared" si="48"/>
        <v>3.5161981183191111</v>
      </c>
      <c r="L121" s="5">
        <f t="shared" si="45"/>
        <v>21.941340886026573</v>
      </c>
      <c r="M121" s="17">
        <f t="shared" si="40"/>
        <v>1.6160290421172272</v>
      </c>
      <c r="N121" s="16">
        <f t="shared" si="49"/>
        <v>4.309635091437336E-3</v>
      </c>
      <c r="O121" s="16">
        <f t="shared" si="50"/>
        <v>3.6612785989331043</v>
      </c>
      <c r="P121" s="5">
        <f t="shared" si="46"/>
        <v>15.658155578846989</v>
      </c>
      <c r="Q121" s="17">
        <f t="shared" si="41"/>
        <v>1.6338857286339654</v>
      </c>
      <c r="R121" s="16">
        <f t="shared" si="51"/>
        <v>7.1357860535661288E-3</v>
      </c>
      <c r="S121" s="16">
        <f t="shared" si="52"/>
        <v>3.3210717834440402</v>
      </c>
      <c r="W121" s="31">
        <v>2.95</v>
      </c>
      <c r="X121" s="104">
        <f t="shared" si="53"/>
        <v>-1.5013756278323065</v>
      </c>
      <c r="Y121" s="104">
        <f t="shared" si="54"/>
        <v>6.2578634645767295</v>
      </c>
    </row>
    <row r="122" spans="1:25" ht="10.050000000000001" customHeight="1" x14ac:dyDescent="0.25">
      <c r="A122"/>
      <c r="B122"/>
      <c r="C122" s="31">
        <v>5.3</v>
      </c>
      <c r="D122" s="30">
        <f t="shared" si="38"/>
        <v>1.4973150635753314</v>
      </c>
      <c r="E122" s="4">
        <f t="shared" ref="E122:E185" si="55">LN(C122)+0.577215665-F122</f>
        <v>-0.16550595846046123</v>
      </c>
      <c r="F122" s="4">
        <f t="shared" ref="F122:F185" si="56">C122^2/2/FACT(2)-C122^4/4/FACT(4)+C122^6/6/FACT(6)-C122^8/8/FACT(8)+C122^10/10/FACT(10)-C122^12/12/FACT(12)+C122^14/14/FACT(14)-C122^16/16/FACT(16)+C122^18/18/FACT(18)-C122^20/20/FACT(20)+C122^22/22/FACT(22)-C122^24/24/FACT(24)+C122^26/26/FACT(26)-C122^28/28/FACT(28)+C122^30/30/FACT(30)-C122^32/32/FACT(32)+C122^34/34/FACT(34)-C122^36/36/FACT(36)+C122^38/38/FACT(38)-C122^40/40/FACT(40)+C122^42/42/FACT(42)-C122^44/44/FACT(44)+C122^46/46/FACT(46)-C122^48/48/FACT(48)+C122^50/50/FACT(50)-C122^52/52/FACT(52)+C122^54/54/FACT(54)-C122^56/56/FACT(56)+C122^58/58/FACT(58)-C122^60/60/FACT(60)+C122^62/62/FACT(62)-C122^64/64/FACT(64)+C122^66/66/FACT(66)-C122^68/68/FACT(68)+C122^70/70/FACT(70)-C122^72/72/FACT(72)+C122^74/74/FACT(74)-C122^76/76/FACT(76)+C122^78/78/FACT(78)-C122^80/80/FACT(80)+C122^82/82/FACT(82)-C122^84/84/FACT(84)+C122^86/86/FACT(86)-C122^88/88/FACT(88)+C122^90/90/FACT(90)-C122^92/92/FACT(92)+C122^94/94/FACT(94)-C122^96/96/FACT(96)+C122^98/98/FACT(98)-C122^100/100/FACT(100)+C122^102/102/FACT(102)-C122^104/104/FACT(104)</f>
        <v>2.4104284440185375</v>
      </c>
      <c r="G122"/>
      <c r="H122" s="19">
        <f t="shared" si="44"/>
        <v>18.849555921538759</v>
      </c>
      <c r="I122" s="17">
        <f t="shared" si="39"/>
        <v>1.5180339616003276</v>
      </c>
      <c r="J122" s="16">
        <f t="shared" si="47"/>
        <v>-2.769358602408456E-3</v>
      </c>
      <c r="K122" s="16">
        <f t="shared" si="48"/>
        <v>3.5164743786798636</v>
      </c>
      <c r="L122" s="5">
        <f t="shared" si="45"/>
        <v>22.251154732305942</v>
      </c>
      <c r="M122" s="17">
        <f t="shared" si="40"/>
        <v>1.6145690271361703</v>
      </c>
      <c r="N122" s="16">
        <f t="shared" si="49"/>
        <v>-9.5791669242468735E-3</v>
      </c>
      <c r="O122" s="16">
        <f t="shared" si="50"/>
        <v>3.6891887372710035</v>
      </c>
      <c r="P122" s="5">
        <f t="shared" si="46"/>
        <v>15.967969425126354</v>
      </c>
      <c r="Q122" s="17">
        <f t="shared" si="41"/>
        <v>1.631848361939273</v>
      </c>
      <c r="R122" s="16">
        <f t="shared" si="51"/>
        <v>-1.2272205717831941E-2</v>
      </c>
      <c r="S122" s="16">
        <f t="shared" si="52"/>
        <v>3.3600726755259855</v>
      </c>
      <c r="W122" s="31">
        <v>3</v>
      </c>
      <c r="X122" s="104">
        <f t="shared" si="53"/>
        <v>0.48937966311785708</v>
      </c>
      <c r="Y122" s="104">
        <f t="shared" si="54"/>
        <v>6.3104839762436455</v>
      </c>
    </row>
    <row r="123" spans="1:25" ht="10.050000000000001" customHeight="1" x14ac:dyDescent="0.25">
      <c r="A123"/>
      <c r="B123"/>
      <c r="C123" s="31">
        <v>5.35</v>
      </c>
      <c r="D123" s="30">
        <f t="shared" si="38"/>
        <v>1.4896334415902037</v>
      </c>
      <c r="E123" s="4">
        <f t="shared" si="55"/>
        <v>-0.16010766790686892</v>
      </c>
      <c r="F123" s="4">
        <f t="shared" si="56"/>
        <v>2.4144198938147841</v>
      </c>
      <c r="G123"/>
      <c r="H123" s="19">
        <f t="shared" si="44"/>
        <v>19.163715186897736</v>
      </c>
      <c r="I123" s="17">
        <f t="shared" si="39"/>
        <v>1.5206020460973664</v>
      </c>
      <c r="J123" s="16">
        <f t="shared" si="47"/>
        <v>1.3490500721427434E-2</v>
      </c>
      <c r="K123" s="16">
        <f t="shared" si="48"/>
        <v>3.5167438213072377</v>
      </c>
      <c r="L123" s="5">
        <f t="shared" si="45"/>
        <v>22.561108202789889</v>
      </c>
      <c r="M123" s="17">
        <f t="shared" si="40"/>
        <v>1.6090184749455136</v>
      </c>
      <c r="N123" s="16">
        <f t="shared" si="49"/>
        <v>-2.2190015433143806E-2</v>
      </c>
      <c r="O123" s="16">
        <f t="shared" si="50"/>
        <v>3.7156332283206241</v>
      </c>
      <c r="P123" s="5">
        <f t="shared" si="46"/>
        <v>16.277922895610303</v>
      </c>
      <c r="Q123" s="17">
        <f t="shared" si="41"/>
        <v>1.6241370578730174</v>
      </c>
      <c r="R123" s="16">
        <f t="shared" si="51"/>
        <v>-2.979891168929738E-2</v>
      </c>
      <c r="S123" s="16">
        <f t="shared" si="52"/>
        <v>3.3968243428591482</v>
      </c>
      <c r="W123" s="31">
        <v>3.05</v>
      </c>
      <c r="X123" s="104">
        <f t="shared" si="53"/>
        <v>2.3690978569588816</v>
      </c>
      <c r="Y123" s="104">
        <f t="shared" si="54"/>
        <v>5.7585432187139496</v>
      </c>
    </row>
    <row r="124" spans="1:25" ht="10.050000000000001" customHeight="1" x14ac:dyDescent="0.25">
      <c r="C124" s="31">
        <v>5.4</v>
      </c>
      <c r="D124" s="30">
        <f t="shared" si="38"/>
        <v>1.4823000826492911</v>
      </c>
      <c r="E124" s="4">
        <f t="shared" si="55"/>
        <v>-0.15438592609225754</v>
      </c>
      <c r="F124" s="4">
        <f t="shared" si="56"/>
        <v>2.4180005446624864</v>
      </c>
      <c r="G124"/>
      <c r="H124" s="19">
        <f t="shared" si="44"/>
        <v>19.477874452256717</v>
      </c>
      <c r="I124" s="17">
        <f t="shared" si="39"/>
        <v>1.5279476951372326</v>
      </c>
      <c r="J124" s="16">
        <f t="shared" si="47"/>
        <v>2.7922358075112008E-2</v>
      </c>
      <c r="K124" s="16">
        <f t="shared" si="48"/>
        <v>3.5185724848253344</v>
      </c>
      <c r="L124" s="5">
        <f t="shared" si="45"/>
        <v>22.87119471696057</v>
      </c>
      <c r="M124" s="17">
        <f t="shared" si="40"/>
        <v>1.6000060206223985</v>
      </c>
      <c r="N124" s="16">
        <f t="shared" si="49"/>
        <v>-3.2369825678259634E-2</v>
      </c>
      <c r="O124" s="16">
        <f t="shared" si="50"/>
        <v>3.7394637368308312</v>
      </c>
      <c r="P124" s="5">
        <f t="shared" si="46"/>
        <v>16.588009409780984</v>
      </c>
      <c r="Q124" s="17">
        <f t="shared" si="41"/>
        <v>1.6116803699556455</v>
      </c>
      <c r="R124" s="16">
        <f t="shared" si="51"/>
        <v>-4.3872882551148074E-2</v>
      </c>
      <c r="S124" s="16">
        <f t="shared" si="52"/>
        <v>3.4297686571994692</v>
      </c>
      <c r="W124" s="31">
        <v>3.1</v>
      </c>
      <c r="X124" s="104">
        <f t="shared" si="53"/>
        <v>3.9626227313889517</v>
      </c>
      <c r="Y124" s="104">
        <f t="shared" si="54"/>
        <v>4.6737300091073619</v>
      </c>
    </row>
    <row r="125" spans="1:25" ht="10.050000000000001" customHeight="1" x14ac:dyDescent="0.25">
      <c r="C125" s="31">
        <v>5.45</v>
      </c>
      <c r="D125" s="30">
        <f t="shared" si="38"/>
        <v>1.4753267279200091</v>
      </c>
      <c r="E125" s="4">
        <f t="shared" si="55"/>
        <v>-0.14836086514594093</v>
      </c>
      <c r="F125" s="4">
        <f t="shared" si="56"/>
        <v>2.4211921388210937</v>
      </c>
      <c r="G125"/>
      <c r="H125" s="19">
        <f t="shared" si="44"/>
        <v>19.792033717615695</v>
      </c>
      <c r="I125" s="17">
        <f t="shared" si="39"/>
        <v>1.5392104460674785</v>
      </c>
      <c r="J125" s="16">
        <f t="shared" si="47"/>
        <v>3.9194565338291021E-2</v>
      </c>
      <c r="K125" s="16">
        <f t="shared" si="48"/>
        <v>3.5233006189085962</v>
      </c>
      <c r="L125" s="5">
        <f t="shared" si="45"/>
        <v>23.181408098855901</v>
      </c>
      <c r="M125" s="17">
        <f t="shared" si="40"/>
        <v>1.5884693936926786</v>
      </c>
      <c r="N125" s="16">
        <f t="shared" si="49"/>
        <v>-3.9222505249585815E-2</v>
      </c>
      <c r="O125" s="16">
        <f t="shared" si="50"/>
        <v>3.7597887525998992</v>
      </c>
      <c r="P125" s="5">
        <f t="shared" si="46"/>
        <v>16.898222791676314</v>
      </c>
      <c r="Q125" s="17">
        <f t="shared" si="41"/>
        <v>1.5958154274288237</v>
      </c>
      <c r="R125" s="16">
        <f t="shared" si="51"/>
        <v>-5.3299388370354084E-2</v>
      </c>
      <c r="S125" s="16">
        <f t="shared" si="52"/>
        <v>3.4577235095138152</v>
      </c>
      <c r="W125" s="31">
        <v>3.15</v>
      </c>
      <c r="X125" s="104">
        <f t="shared" si="53"/>
        <v>5.1273307288956582</v>
      </c>
      <c r="Y125" s="104">
        <f t="shared" si="54"/>
        <v>3.1759178695963586</v>
      </c>
    </row>
    <row r="126" spans="1:25" ht="10.050000000000001" customHeight="1" x14ac:dyDescent="0.25">
      <c r="C126" s="31">
        <v>5.5</v>
      </c>
      <c r="D126" s="30">
        <f t="shared" si="38"/>
        <v>1.4687240726650992</v>
      </c>
      <c r="E126" s="4">
        <f t="shared" si="55"/>
        <v>-0.14205294745305341</v>
      </c>
      <c r="F126" s="4">
        <f t="shared" si="56"/>
        <v>2.4240167046914785</v>
      </c>
      <c r="G126"/>
      <c r="H126" s="19">
        <f t="shared" ref="H126:H152" si="57">2*PI()*C80</f>
        <v>20.106192982974676</v>
      </c>
      <c r="I126" s="17">
        <f t="shared" si="39"/>
        <v>1.5531817609258336</v>
      </c>
      <c r="J126" s="16">
        <f t="shared" si="47"/>
        <v>4.6320575257535079E-2</v>
      </c>
      <c r="K126" s="16">
        <f t="shared" si="48"/>
        <v>3.5319229659574911</v>
      </c>
      <c r="L126" s="5">
        <f t="shared" ref="L126:L152" si="58">2*PI()*(SQRT(C80^2+0.25)+0.5)</f>
        <v>23.491742546642413</v>
      </c>
      <c r="M126" s="17">
        <f t="shared" si="40"/>
        <v>1.5755602756160654</v>
      </c>
      <c r="N126" s="16">
        <f t="shared" si="49"/>
        <v>-4.2186796792908599E-2</v>
      </c>
      <c r="O126" s="16">
        <f t="shared" si="50"/>
        <v>3.7760514402003156</v>
      </c>
      <c r="P126" s="5">
        <f t="shared" ref="P126:P152" si="59">2*PI()*(SQRT(C80^2+0.25)-0.5)</f>
        <v>17.208557239462827</v>
      </c>
      <c r="Q126" s="17">
        <f t="shared" si="41"/>
        <v>1.5781503210580887</v>
      </c>
      <c r="R126" s="16">
        <f t="shared" si="51"/>
        <v>-5.7358133041449211E-2</v>
      </c>
      <c r="S126" s="16">
        <f t="shared" si="52"/>
        <v>3.4799805720640955</v>
      </c>
      <c r="W126" s="31">
        <v>3.2</v>
      </c>
      <c r="X126" s="104">
        <f t="shared" si="53"/>
        <v>5.765582410482839</v>
      </c>
      <c r="Y126" s="104">
        <f t="shared" si="54"/>
        <v>1.420412244674607</v>
      </c>
    </row>
    <row r="127" spans="1:25" ht="10.050000000000001" customHeight="1" x14ac:dyDescent="0.2">
      <c r="C127" s="31">
        <v>5.55</v>
      </c>
      <c r="D127" s="30">
        <f t="shared" si="38"/>
        <v>1.4625017613267388</v>
      </c>
      <c r="E127" s="4">
        <f t="shared" si="55"/>
        <v>-0.13548291673847057</v>
      </c>
      <c r="F127" s="4">
        <f t="shared" si="56"/>
        <v>2.4264965094968138</v>
      </c>
      <c r="H127" s="19">
        <f t="shared" si="57"/>
        <v>20.420352248333657</v>
      </c>
      <c r="I127" s="17">
        <f t="shared" si="39"/>
        <v>1.5684311880492505</v>
      </c>
      <c r="J127" s="16">
        <f t="shared" si="47"/>
        <v>4.87422026121207E-2</v>
      </c>
      <c r="K127" s="16">
        <f t="shared" si="48"/>
        <v>3.5450055251388708</v>
      </c>
      <c r="L127" s="5">
        <f t="shared" si="58"/>
        <v>23.802192604876655</v>
      </c>
      <c r="M127" s="17">
        <f t="shared" si="40"/>
        <v>1.5625310088758795</v>
      </c>
      <c r="N127" s="16">
        <f t="shared" si="49"/>
        <v>-4.108082027514337E-2</v>
      </c>
      <c r="O127" s="16">
        <f t="shared" si="50"/>
        <v>3.7880741879645314</v>
      </c>
      <c r="P127" s="5">
        <f t="shared" si="59"/>
        <v>17.519007297697069</v>
      </c>
      <c r="Q127" s="17">
        <f t="shared" si="41"/>
        <v>1.5604060146152929</v>
      </c>
      <c r="R127" s="16">
        <f t="shared" si="51"/>
        <v>-5.5854099169311944E-2</v>
      </c>
      <c r="S127" s="16">
        <f t="shared" si="52"/>
        <v>3.4963561869819069</v>
      </c>
      <c r="W127" s="31">
        <v>3.25</v>
      </c>
      <c r="X127" s="104">
        <f t="shared" si="53"/>
        <v>5.8325797400609014</v>
      </c>
      <c r="Y127" s="104">
        <f t="shared" si="54"/>
        <v>-0.41776057821985901</v>
      </c>
    </row>
    <row r="128" spans="1:25" ht="10.050000000000001" customHeight="1" x14ac:dyDescent="0.2">
      <c r="C128" s="31">
        <v>5.6</v>
      </c>
      <c r="D128" s="30">
        <f t="shared" si="38"/>
        <v>1.4566683847148327</v>
      </c>
      <c r="E128" s="4">
        <f t="shared" si="55"/>
        <v>-0.12867174927134117</v>
      </c>
      <c r="F128" s="4">
        <f t="shared" si="56"/>
        <v>2.4286540120124447</v>
      </c>
      <c r="H128" s="19">
        <f t="shared" si="57"/>
        <v>20.734511513692635</v>
      </c>
      <c r="I128" s="17">
        <f t="shared" si="39"/>
        <v>1.5834497069699049</v>
      </c>
      <c r="J128" s="16">
        <f t="shared" si="47"/>
        <v>4.6369666859283676E-2</v>
      </c>
      <c r="K128" s="16">
        <f t="shared" si="48"/>
        <v>3.5626455330224962</v>
      </c>
      <c r="L128" s="5">
        <f t="shared" si="58"/>
        <v>24.112753139183855</v>
      </c>
      <c r="M128" s="17">
        <f t="shared" si="40"/>
        <v>1.5506150122474103</v>
      </c>
      <c r="N128" s="16">
        <f t="shared" si="49"/>
        <v>-3.6110180500907862E-2</v>
      </c>
      <c r="O128" s="16">
        <f t="shared" si="50"/>
        <v>3.7960667219330708</v>
      </c>
      <c r="P128" s="5">
        <f t="shared" si="59"/>
        <v>17.829567832004269</v>
      </c>
      <c r="Q128" s="17">
        <f t="shared" si="41"/>
        <v>1.5442529175157971</v>
      </c>
      <c r="R128" s="16">
        <f t="shared" si="51"/>
        <v>-4.9118307521561988E-2</v>
      </c>
      <c r="S128" s="16">
        <f t="shared" si="52"/>
        <v>3.5071921658529588</v>
      </c>
      <c r="W128" s="31">
        <v>4.25</v>
      </c>
      <c r="X128" s="104">
        <f t="shared" ref="X128:X153" si="60">30*(2*J128-N128-R128)</f>
        <v>5.3390346522311161</v>
      </c>
      <c r="Y128" s="104">
        <f t="shared" ref="Y128:Y153" si="61">-30*(2*I128-M128-Q128)</f>
        <v>-2.1609445252980763</v>
      </c>
    </row>
    <row r="129" spans="3:25" ht="10.050000000000001" customHeight="1" x14ac:dyDescent="0.2">
      <c r="C129" s="31">
        <v>5.65</v>
      </c>
      <c r="D129" s="30">
        <f t="shared" si="38"/>
        <v>1.4512314792875707</v>
      </c>
      <c r="E129" s="4">
        <f t="shared" si="55"/>
        <v>-0.12164060527958087</v>
      </c>
      <c r="F129" s="4">
        <f t="shared" si="56"/>
        <v>2.4305118154379306</v>
      </c>
      <c r="H129" s="19">
        <f t="shared" si="57"/>
        <v>21.048670779051616</v>
      </c>
      <c r="I129" s="17">
        <f t="shared" si="39"/>
        <v>1.5967962013725527</v>
      </c>
      <c r="J129" s="16">
        <f t="shared" si="47"/>
        <v>3.9575917775008129E-2</v>
      </c>
      <c r="K129" s="16">
        <f t="shared" si="48"/>
        <v>3.5844771594713123</v>
      </c>
      <c r="L129" s="5">
        <f t="shared" si="58"/>
        <v>24.423419313112952</v>
      </c>
      <c r="M129" s="17">
        <f t="shared" si="40"/>
        <v>1.5409110522182283</v>
      </c>
      <c r="N129" s="16">
        <f t="shared" si="49"/>
        <v>-2.7839790232006223E-2</v>
      </c>
      <c r="O129" s="16">
        <f t="shared" si="50"/>
        <v>3.800597935124534</v>
      </c>
      <c r="P129" s="5">
        <f t="shared" si="59"/>
        <v>18.140234005933365</v>
      </c>
      <c r="Q129" s="17">
        <f t="shared" si="41"/>
        <v>1.5311573005964181</v>
      </c>
      <c r="R129" s="16">
        <f t="shared" si="51"/>
        <v>-3.7959951737915887E-2</v>
      </c>
      <c r="S129" s="16">
        <f t="shared" si="52"/>
        <v>3.5133079613380289</v>
      </c>
      <c r="W129" s="31">
        <v>5.25</v>
      </c>
      <c r="X129" s="104">
        <f t="shared" si="60"/>
        <v>4.348547325598151</v>
      </c>
      <c r="Y129" s="104">
        <f t="shared" si="61"/>
        <v>-3.645721497913772</v>
      </c>
    </row>
    <row r="130" spans="3:25" ht="10.050000000000001" customHeight="1" x14ac:dyDescent="0.2">
      <c r="C130" s="31">
        <v>5.7</v>
      </c>
      <c r="D130" s="30">
        <f t="shared" si="38"/>
        <v>1.4461975285082356</v>
      </c>
      <c r="E130" s="4">
        <f t="shared" si="55"/>
        <v>-0.1144107806632122</v>
      </c>
      <c r="F130" s="4">
        <f t="shared" si="56"/>
        <v>2.4320926205037168</v>
      </c>
      <c r="H130" s="19">
        <f t="shared" si="57"/>
        <v>21.362830044410593</v>
      </c>
      <c r="I130" s="17">
        <f t="shared" si="39"/>
        <v>1.6072330750026991</v>
      </c>
      <c r="J130" s="16">
        <f t="shared" si="47"/>
        <v>2.914714986172573E-2</v>
      </c>
      <c r="K130" s="16">
        <f t="shared" si="48"/>
        <v>3.609721013169735</v>
      </c>
      <c r="L130" s="5">
        <f t="shared" si="58"/>
        <v>24.73418656695419</v>
      </c>
      <c r="M130" s="17">
        <f t="shared" si="40"/>
        <v>1.534283120263022</v>
      </c>
      <c r="N130" s="16">
        <f t="shared" si="49"/>
        <v>-1.7132040683656147E-2</v>
      </c>
      <c r="O130" s="16">
        <f t="shared" si="50"/>
        <v>3.8025340639100693</v>
      </c>
      <c r="P130" s="5">
        <f t="shared" si="59"/>
        <v>18.451001259774603</v>
      </c>
      <c r="Q130" s="17">
        <f t="shared" si="41"/>
        <v>1.5222513938743696</v>
      </c>
      <c r="R130" s="16">
        <f t="shared" si="51"/>
        <v>-2.3575782351028529E-2</v>
      </c>
      <c r="S130" s="16">
        <f t="shared" si="52"/>
        <v>3.5159100851875369</v>
      </c>
      <c r="W130" s="31">
        <v>6.25</v>
      </c>
      <c r="X130" s="104">
        <f t="shared" si="60"/>
        <v>2.9700636827440841</v>
      </c>
      <c r="Y130" s="104">
        <f t="shared" si="61"/>
        <v>-4.737949076040195</v>
      </c>
    </row>
    <row r="131" spans="3:25" ht="10.050000000000001" customHeight="1" x14ac:dyDescent="0.2">
      <c r="C131" s="31">
        <v>5.75</v>
      </c>
      <c r="D131" s="30">
        <f t="shared" si="38"/>
        <v>1.4415719662581732</v>
      </c>
      <c r="E131" s="4">
        <f t="shared" si="55"/>
        <v>-0.10700365909437082</v>
      </c>
      <c r="F131" s="4">
        <f t="shared" si="56"/>
        <v>2.4334191789036299</v>
      </c>
      <c r="H131" s="19">
        <f t="shared" si="57"/>
        <v>21.676989309769574</v>
      </c>
      <c r="I131" s="17">
        <f t="shared" si="39"/>
        <v>1.6138385308013246</v>
      </c>
      <c r="J131" s="16">
        <f t="shared" si="47"/>
        <v>1.6195475823382655E-2</v>
      </c>
      <c r="K131" s="16">
        <f t="shared" si="48"/>
        <v>3.6372714866292308</v>
      </c>
      <c r="L131" s="5">
        <f t="shared" si="58"/>
        <v>25.045050598328878</v>
      </c>
      <c r="M131" s="17">
        <f t="shared" si="40"/>
        <v>1.5312845168261673</v>
      </c>
      <c r="N131" s="16">
        <f t="shared" si="49"/>
        <v>-5.0591964875765782E-3</v>
      </c>
      <c r="O131" s="16">
        <f t="shared" si="50"/>
        <v>3.8029510885917368</v>
      </c>
      <c r="P131" s="5">
        <f t="shared" si="59"/>
        <v>18.761865291149292</v>
      </c>
      <c r="Q131" s="17">
        <f t="shared" si="41"/>
        <v>1.5182384394488604</v>
      </c>
      <c r="R131" s="16">
        <f t="shared" si="51"/>
        <v>-7.4263648515229264E-3</v>
      </c>
      <c r="S131" s="16">
        <f t="shared" si="52"/>
        <v>3.5164683976525906</v>
      </c>
      <c r="W131" s="31">
        <v>7.25</v>
      </c>
      <c r="X131" s="104">
        <f t="shared" si="60"/>
        <v>1.3462953895759444</v>
      </c>
      <c r="Y131" s="104">
        <f t="shared" si="61"/>
        <v>-5.3446231598286431</v>
      </c>
    </row>
    <row r="132" spans="3:25" ht="10.050000000000001" customHeight="1" x14ac:dyDescent="0.2">
      <c r="C132" s="31">
        <v>5.8</v>
      </c>
      <c r="D132" s="30">
        <f t="shared" si="38"/>
        <v>1.4373591822818192</v>
      </c>
      <c r="E132" s="4">
        <f t="shared" si="55"/>
        <v>-9.9440664590912942E-2</v>
      </c>
      <c r="F132" s="4">
        <f t="shared" si="56"/>
        <v>2.4345142471432868</v>
      </c>
      <c r="H132" s="19">
        <f t="shared" si="57"/>
        <v>21.991148575128552</v>
      </c>
      <c r="I132" s="17">
        <f t="shared" si="39"/>
        <v>1.6160855185955882</v>
      </c>
      <c r="J132" s="16">
        <f t="shared" si="47"/>
        <v>2.043111244240059E-3</v>
      </c>
      <c r="K132" s="16">
        <f t="shared" si="48"/>
        <v>3.6658125886604731</v>
      </c>
      <c r="L132" s="5">
        <f t="shared" si="58"/>
        <v>25.356007344381624</v>
      </c>
      <c r="M132" s="17">
        <f t="shared" si="40"/>
        <v>1.5321131550099538</v>
      </c>
      <c r="N132" s="16">
        <f t="shared" si="49"/>
        <v>7.202726266881232E-3</v>
      </c>
      <c r="O132" s="16">
        <f t="shared" si="50"/>
        <v>3.8030286168056366</v>
      </c>
      <c r="P132" s="5">
        <f t="shared" si="59"/>
        <v>19.072822037202037</v>
      </c>
      <c r="Q132" s="17">
        <f t="shared" si="41"/>
        <v>1.5193404329720934</v>
      </c>
      <c r="R132" s="16">
        <f t="shared" si="51"/>
        <v>8.9083820651136847E-3</v>
      </c>
      <c r="S132" s="16">
        <f t="shared" si="52"/>
        <v>3.5165716746717957</v>
      </c>
      <c r="W132" s="31">
        <v>8.25</v>
      </c>
      <c r="X132" s="104">
        <f t="shared" si="60"/>
        <v>-0.36074657530544396</v>
      </c>
      <c r="Y132" s="104">
        <f t="shared" si="61"/>
        <v>-5.4215234762738778</v>
      </c>
    </row>
    <row r="133" spans="3:25" ht="10.050000000000001" customHeight="1" x14ac:dyDescent="0.2">
      <c r="C133" s="31">
        <v>5.85</v>
      </c>
      <c r="D133" s="30">
        <f t="shared" si="38"/>
        <v>1.4335625296356884</v>
      </c>
      <c r="E133" s="4">
        <f t="shared" si="55"/>
        <v>-9.174321464917945E-2</v>
      </c>
      <c r="F133" s="4">
        <f t="shared" si="56"/>
        <v>2.4354005408929442</v>
      </c>
      <c r="H133" s="19">
        <f t="shared" si="57"/>
        <v>22.305307840487529</v>
      </c>
      <c r="I133" s="17">
        <f t="shared" si="39"/>
        <v>1.6138808706825123</v>
      </c>
      <c r="J133" s="16">
        <f t="shared" si="47"/>
        <v>-1.1910168052657877E-2</v>
      </c>
      <c r="K133" s="16">
        <f t="shared" si="48"/>
        <v>3.693950502949328</v>
      </c>
      <c r="L133" s="5">
        <f t="shared" si="58"/>
        <v>25.667052965423686</v>
      </c>
      <c r="M133" s="17">
        <f t="shared" si="40"/>
        <v>1.5366001815842327</v>
      </c>
      <c r="N133" s="16">
        <f t="shared" si="49"/>
        <v>1.8486908647667111E-2</v>
      </c>
      <c r="O133" s="16">
        <f t="shared" si="50"/>
        <v>3.8039369400255709</v>
      </c>
      <c r="P133" s="5">
        <f t="shared" si="59"/>
        <v>19.3838676582441</v>
      </c>
      <c r="Q133" s="17">
        <f t="shared" si="41"/>
        <v>1.5252921543594078</v>
      </c>
      <c r="R133" s="16">
        <f t="shared" si="51"/>
        <v>2.388041125698237E-2</v>
      </c>
      <c r="S133" s="16">
        <f t="shared" si="52"/>
        <v>3.5177764098631199</v>
      </c>
      <c r="W133" s="31">
        <v>9.25</v>
      </c>
      <c r="X133" s="104">
        <f t="shared" si="60"/>
        <v>-1.985629680298957</v>
      </c>
      <c r="Y133" s="104">
        <f t="shared" si="61"/>
        <v>-4.9760821626415215</v>
      </c>
    </row>
    <row r="134" spans="3:25" ht="10.050000000000001" customHeight="1" x14ac:dyDescent="0.2">
      <c r="C134" s="31">
        <v>5.9</v>
      </c>
      <c r="D134" s="30">
        <f t="shared" si="38"/>
        <v>1.430184334109363</v>
      </c>
      <c r="E134" s="4">
        <f t="shared" si="55"/>
        <v>-8.3932674020091191E-2</v>
      </c>
      <c r="F134" s="4">
        <f t="shared" si="56"/>
        <v>2.4361006899317648</v>
      </c>
      <c r="H134" s="19">
        <f t="shared" si="57"/>
        <v>22.61946710584651</v>
      </c>
      <c r="I134" s="17">
        <f t="shared" si="39"/>
        <v>1.6075618667543539</v>
      </c>
      <c r="J134" s="16">
        <f t="shared" si="47"/>
        <v>-2.4323135914127825E-2</v>
      </c>
      <c r="K134" s="16">
        <f t="shared" si="48"/>
        <v>3.7203497127855378</v>
      </c>
      <c r="L134" s="5">
        <f t="shared" si="58"/>
        <v>25.978183829891954</v>
      </c>
      <c r="M134" s="17">
        <f t="shared" si="40"/>
        <v>1.5442347878060858</v>
      </c>
      <c r="N134" s="16">
        <f t="shared" si="49"/>
        <v>2.7745350298487903E-2</v>
      </c>
      <c r="O134" s="16">
        <f t="shared" si="50"/>
        <v>3.8067274170297227</v>
      </c>
      <c r="P134" s="5">
        <f t="shared" si="59"/>
        <v>19.694998522712368</v>
      </c>
      <c r="Q134" s="17">
        <f t="shared" si="41"/>
        <v>1.5353807013006116</v>
      </c>
      <c r="R134" s="16">
        <f t="shared" si="51"/>
        <v>3.6117336516611864E-2</v>
      </c>
      <c r="S134" s="16">
        <f t="shared" si="52"/>
        <v>3.5214630498979966</v>
      </c>
      <c r="W134" s="31">
        <v>10.25</v>
      </c>
      <c r="X134" s="104">
        <f t="shared" si="60"/>
        <v>-3.3752687593006625</v>
      </c>
      <c r="Y134" s="104">
        <f t="shared" si="61"/>
        <v>-4.0652473320603111</v>
      </c>
    </row>
    <row r="135" spans="3:25" ht="10.050000000000001" customHeight="1" x14ac:dyDescent="0.2">
      <c r="C135" s="31">
        <v>5.95</v>
      </c>
      <c r="D135" s="30">
        <f t="shared" si="38"/>
        <v>1.4272259055828085</v>
      </c>
      <c r="E135" s="4">
        <f t="shared" si="55"/>
        <v>-7.6030309211102765E-2</v>
      </c>
      <c r="F135" s="4">
        <f t="shared" si="56"/>
        <v>2.4366371937686409</v>
      </c>
      <c r="H135" s="19">
        <f t="shared" si="57"/>
        <v>22.933626371205488</v>
      </c>
      <c r="I135" s="17">
        <f t="shared" si="39"/>
        <v>1.5978520930606157</v>
      </c>
      <c r="J135" s="16">
        <f t="shared" si="47"/>
        <v>-3.4039929875329111E-2</v>
      </c>
      <c r="K135" s="16">
        <f t="shared" si="48"/>
        <v>3.7438598288790748</v>
      </c>
      <c r="L135" s="5">
        <f t="shared" si="58"/>
        <v>26.289396500502384</v>
      </c>
      <c r="M135" s="17">
        <f t="shared" si="40"/>
        <v>1.5542200378834656</v>
      </c>
      <c r="N135" s="16">
        <f t="shared" si="49"/>
        <v>3.4146851902602471E-2</v>
      </c>
      <c r="O135" s="16">
        <f t="shared" si="50"/>
        <v>3.8122344960984291</v>
      </c>
      <c r="P135" s="5">
        <f t="shared" si="59"/>
        <v>20.006211193322795</v>
      </c>
      <c r="Q135" s="17">
        <f t="shared" si="41"/>
        <v>1.5485255726513565</v>
      </c>
      <c r="R135" s="16">
        <f t="shared" si="51"/>
        <v>4.454565496093954E-2</v>
      </c>
      <c r="S135" s="16">
        <f t="shared" si="52"/>
        <v>3.5287127950455202</v>
      </c>
      <c r="W135" s="31">
        <v>11.25</v>
      </c>
      <c r="X135" s="104">
        <f t="shared" si="60"/>
        <v>-4.403170998426007</v>
      </c>
      <c r="Y135" s="104">
        <f t="shared" si="61"/>
        <v>-2.7887572675922789</v>
      </c>
    </row>
    <row r="136" spans="3:25" ht="10.050000000000001" customHeight="1" x14ac:dyDescent="0.2">
      <c r="C136" s="31">
        <v>6</v>
      </c>
      <c r="D136" s="30">
        <f t="shared" si="38"/>
        <v>1.4246875512805075</v>
      </c>
      <c r="E136" s="4">
        <f t="shared" si="55"/>
        <v>-6.8057243794780398E-2</v>
      </c>
      <c r="F136" s="4">
        <f t="shared" si="56"/>
        <v>2.4370323780228356</v>
      </c>
      <c r="H136" s="19">
        <f t="shared" si="57"/>
        <v>23.247785636564469</v>
      </c>
      <c r="I136" s="17">
        <f t="shared" si="39"/>
        <v>1.5857813256059092</v>
      </c>
      <c r="J136" s="16">
        <f t="shared" si="47"/>
        <v>-4.0195698865473695E-2</v>
      </c>
      <c r="K136" s="16">
        <f t="shared" si="48"/>
        <v>3.7636212499249977</v>
      </c>
      <c r="L136" s="5">
        <f t="shared" si="58"/>
        <v>26.600687721489212</v>
      </c>
      <c r="M136" s="17">
        <f t="shared" si="40"/>
        <v>1.565553615967852</v>
      </c>
      <c r="N136" s="16">
        <f t="shared" si="49"/>
        <v>3.7147157896481264E-2</v>
      </c>
      <c r="O136" s="16">
        <f t="shared" si="50"/>
        <v>3.821005576748282</v>
      </c>
      <c r="P136" s="5">
        <f t="shared" si="59"/>
        <v>20.317502414309622</v>
      </c>
      <c r="Q136" s="17">
        <f t="shared" si="41"/>
        <v>1.5633907367201088</v>
      </c>
      <c r="R136" s="16">
        <f t="shared" si="51"/>
        <v>4.8482550877641639E-2</v>
      </c>
      <c r="S136" s="16">
        <f t="shared" si="52"/>
        <v>3.540215816596644</v>
      </c>
      <c r="W136" s="31">
        <v>12.25</v>
      </c>
      <c r="X136" s="104">
        <f t="shared" si="60"/>
        <v>-4.9806331951521088</v>
      </c>
      <c r="Y136" s="104">
        <f t="shared" si="61"/>
        <v>-1.2785489557157304</v>
      </c>
    </row>
    <row r="137" spans="3:25" ht="10.050000000000001" customHeight="1" x14ac:dyDescent="0.2">
      <c r="C137" s="31">
        <v>6.05</v>
      </c>
      <c r="D137" s="30">
        <f t="shared" si="38"/>
        <v>1.4225685908794738</v>
      </c>
      <c r="E137" s="4">
        <f t="shared" si="55"/>
        <v>-6.0034414602732955E-2</v>
      </c>
      <c r="F137" s="4">
        <f t="shared" si="56"/>
        <v>2.4373083516454828</v>
      </c>
      <c r="H137" s="19">
        <f t="shared" si="57"/>
        <v>23.561944901923447</v>
      </c>
      <c r="I137" s="17">
        <f t="shared" si="39"/>
        <v>1.5725787674123355</v>
      </c>
      <c r="J137" s="16">
        <f t="shared" si="47"/>
        <v>-4.2291560464873701E-2</v>
      </c>
      <c r="K137" s="16">
        <f t="shared" si="48"/>
        <v>3.7791401318565385</v>
      </c>
      <c r="L137" s="5">
        <f t="shared" si="58"/>
        <v>26.912054406832322</v>
      </c>
      <c r="M137" s="17">
        <f t="shared" si="40"/>
        <v>1.5771277349902268</v>
      </c>
      <c r="N137" s="16">
        <f t="shared" si="49"/>
        <v>3.6538533768880832E-2</v>
      </c>
      <c r="O137" s="16">
        <f t="shared" si="50"/>
        <v>3.8332514366765809</v>
      </c>
      <c r="P137" s="5">
        <f t="shared" si="59"/>
        <v>20.628869099652732</v>
      </c>
      <c r="Q137" s="17">
        <f t="shared" si="41"/>
        <v>1.5785173554232546</v>
      </c>
      <c r="R137" s="16">
        <f t="shared" si="51"/>
        <v>4.7688609001341753E-2</v>
      </c>
      <c r="S137" s="16">
        <f t="shared" si="52"/>
        <v>3.5562185633365262</v>
      </c>
      <c r="W137" s="31">
        <v>13.25</v>
      </c>
      <c r="X137" s="104">
        <f t="shared" si="60"/>
        <v>-5.0643079109990996</v>
      </c>
      <c r="Y137" s="104">
        <f t="shared" si="61"/>
        <v>0.3146266676643128</v>
      </c>
    </row>
    <row r="138" spans="3:25" ht="10.050000000000001" customHeight="1" x14ac:dyDescent="0.2">
      <c r="C138" s="31">
        <v>6.1</v>
      </c>
      <c r="D138" s="30">
        <f t="shared" si="38"/>
        <v>1.420867373424624</v>
      </c>
      <c r="E138" s="4">
        <f t="shared" si="55"/>
        <v>-5.1982528881554746E-2</v>
      </c>
      <c r="F138" s="4">
        <f t="shared" si="56"/>
        <v>2.43748696506082</v>
      </c>
      <c r="H138" s="19">
        <f t="shared" si="57"/>
        <v>23.876104167282428</v>
      </c>
      <c r="I138" s="17">
        <f t="shared" si="39"/>
        <v>1.5595496518922134</v>
      </c>
      <c r="J138" s="16">
        <f t="shared" si="47"/>
        <v>-4.0232552497039276E-2</v>
      </c>
      <c r="K138" s="16">
        <f t="shared" si="48"/>
        <v>3.790326350638725</v>
      </c>
      <c r="L138" s="5">
        <f t="shared" si="58"/>
        <v>27.223493629385093</v>
      </c>
      <c r="M138" s="17">
        <f t="shared" si="40"/>
        <v>1.5878374136112898</v>
      </c>
      <c r="N138" s="16">
        <f t="shared" si="49"/>
        <v>3.2459951955525312E-2</v>
      </c>
      <c r="O138" s="16">
        <f t="shared" si="50"/>
        <v>3.8488360499152714</v>
      </c>
      <c r="P138" s="5">
        <f t="shared" si="59"/>
        <v>20.94030832220551</v>
      </c>
      <c r="Q138" s="17">
        <f t="shared" si="41"/>
        <v>1.5924642934040973</v>
      </c>
      <c r="R138" s="16">
        <f t="shared" si="51"/>
        <v>4.2377598398613436E-2</v>
      </c>
      <c r="S138" s="16">
        <f t="shared" si="52"/>
        <v>3.5765139960139614</v>
      </c>
      <c r="W138" s="31">
        <v>14.25</v>
      </c>
      <c r="X138" s="104">
        <f t="shared" si="60"/>
        <v>-4.659079660446519</v>
      </c>
      <c r="Y138" s="104">
        <f t="shared" si="61"/>
        <v>1.8360720969288113</v>
      </c>
    </row>
    <row r="139" spans="3:25" ht="10.050000000000001" customHeight="1" x14ac:dyDescent="0.2">
      <c r="C139" s="31">
        <v>6.15</v>
      </c>
      <c r="D139" s="30">
        <f t="shared" si="38"/>
        <v>1.419581296001609</v>
      </c>
      <c r="E139" s="4">
        <f t="shared" si="55"/>
        <v>-4.3922022485099799E-2</v>
      </c>
      <c r="F139" s="4">
        <f t="shared" si="56"/>
        <v>2.4375897693035262</v>
      </c>
      <c r="H139" s="19">
        <f t="shared" si="57"/>
        <v>24.190263432641409</v>
      </c>
      <c r="I139" s="17">
        <f t="shared" si="39"/>
        <v>1.5479481035771094</v>
      </c>
      <c r="J139" s="16">
        <f t="shared" si="47"/>
        <v>-3.4326301872129594E-2</v>
      </c>
      <c r="K139" s="16">
        <f t="shared" si="48"/>
        <v>3.7974921815811675</v>
      </c>
      <c r="L139" s="5">
        <f t="shared" si="58"/>
        <v>27.535002610823682</v>
      </c>
      <c r="M139" s="17">
        <f t="shared" si="40"/>
        <v>1.5966810028000304</v>
      </c>
      <c r="N139" s="16">
        <f t="shared" si="49"/>
        <v>2.5375126599981535E-2</v>
      </c>
      <c r="O139" s="16">
        <f t="shared" si="50"/>
        <v>3.8672985559328241</v>
      </c>
      <c r="P139" s="5">
        <f t="shared" si="59"/>
        <v>21.251817303644096</v>
      </c>
      <c r="Q139" s="17">
        <f t="shared" si="41"/>
        <v>1.6039430363691352</v>
      </c>
      <c r="R139" s="16">
        <f t="shared" si="51"/>
        <v>3.3183579526213425E-2</v>
      </c>
      <c r="S139" s="16">
        <f t="shared" si="52"/>
        <v>3.6004744973590577</v>
      </c>
      <c r="W139" s="31">
        <v>15.25</v>
      </c>
      <c r="X139" s="104">
        <f t="shared" si="60"/>
        <v>-3.8163392961136244</v>
      </c>
      <c r="Y139" s="104">
        <f t="shared" si="61"/>
        <v>3.1418349604484019</v>
      </c>
    </row>
    <row r="140" spans="3:25" ht="10.050000000000001" customHeight="1" x14ac:dyDescent="0.2">
      <c r="C140" s="31">
        <v>6.2</v>
      </c>
      <c r="D140" s="30">
        <f t="shared" si="38"/>
        <v>1.4187068241140939</v>
      </c>
      <c r="E140" s="4">
        <f t="shared" si="55"/>
        <v>-3.5873019174988308E-2</v>
      </c>
      <c r="F140" s="4">
        <f t="shared" si="56"/>
        <v>2.4376379762260343</v>
      </c>
      <c r="H140" s="19">
        <f t="shared" si="57"/>
        <v>24.504422698000386</v>
      </c>
      <c r="I140" s="17">
        <f t="shared" si="39"/>
        <v>1.5388585865894964</v>
      </c>
      <c r="J140" s="16">
        <f t="shared" si="47"/>
        <v>-2.5242724711858511E-2</v>
      </c>
      <c r="K140" s="16">
        <f t="shared" si="48"/>
        <v>3.8013120092568049</v>
      </c>
      <c r="L140" s="5">
        <f t="shared" si="58"/>
        <v>27.846578712346556</v>
      </c>
      <c r="M140" s="17">
        <f t="shared" si="40"/>
        <v>1.6028571880491804</v>
      </c>
      <c r="N140" s="16">
        <f t="shared" si="49"/>
        <v>1.6024680131501157E-2</v>
      </c>
      <c r="O140" s="16">
        <f t="shared" si="50"/>
        <v>3.8879010967420422</v>
      </c>
      <c r="P140" s="5">
        <f t="shared" si="59"/>
        <v>21.563393405166966</v>
      </c>
      <c r="Q140" s="17">
        <f t="shared" si="41"/>
        <v>1.6119346281199602</v>
      </c>
      <c r="R140" s="16">
        <f t="shared" si="51"/>
        <v>2.1089539219973474E-2</v>
      </c>
      <c r="S140" s="16">
        <f t="shared" si="52"/>
        <v>3.6271232529963759</v>
      </c>
      <c r="W140" s="31">
        <v>16.25</v>
      </c>
      <c r="X140" s="104">
        <f t="shared" si="60"/>
        <v>-2.6279900632557496</v>
      </c>
      <c r="Y140" s="104">
        <f t="shared" si="61"/>
        <v>4.112239289704438</v>
      </c>
    </row>
    <row r="141" spans="3:25" ht="10.050000000000001" customHeight="1" x14ac:dyDescent="0.2">
      <c r="C141" s="31">
        <v>6.25</v>
      </c>
      <c r="D141" s="30">
        <f t="shared" si="38"/>
        <v>1.4182395137091617</v>
      </c>
      <c r="E141" s="4">
        <f t="shared" si="55"/>
        <v>-2.785529109863738E-2</v>
      </c>
      <c r="F141" s="4">
        <f t="shared" si="56"/>
        <v>2.4376524198469474</v>
      </c>
      <c r="H141" s="19">
        <f t="shared" si="57"/>
        <v>24.818581963359367</v>
      </c>
      <c r="I141" s="17">
        <f t="shared" si="39"/>
        <v>1.5330949851122782</v>
      </c>
      <c r="J141" s="16">
        <f t="shared" si="47"/>
        <v>-1.3940783155480752E-2</v>
      </c>
      <c r="K141" s="16">
        <f t="shared" si="48"/>
        <v>3.8027490934778569</v>
      </c>
      <c r="L141" s="5">
        <f t="shared" si="58"/>
        <v>28.158219426060064</v>
      </c>
      <c r="M141" s="17">
        <f t="shared" si="40"/>
        <v>1.6058391903343918</v>
      </c>
      <c r="N141" s="16">
        <f t="shared" si="49"/>
        <v>5.3478804501341237E-3</v>
      </c>
      <c r="O141" s="16">
        <f t="shared" si="50"/>
        <v>3.9097070832319054</v>
      </c>
      <c r="P141" s="5">
        <f t="shared" si="59"/>
        <v>21.875034118880478</v>
      </c>
      <c r="Q141" s="17">
        <f t="shared" si="41"/>
        <v>1.6157782386164394</v>
      </c>
      <c r="R141" s="16">
        <f t="shared" si="51"/>
        <v>7.325252708073382E-3</v>
      </c>
      <c r="S141" s="16">
        <f t="shared" si="52"/>
        <v>3.6552364042546386</v>
      </c>
      <c r="W141" s="31">
        <v>17.25</v>
      </c>
      <c r="X141" s="104">
        <f t="shared" si="60"/>
        <v>-1.2166409840750703</v>
      </c>
      <c r="Y141" s="104">
        <f t="shared" si="61"/>
        <v>4.662823761788248</v>
      </c>
    </row>
    <row r="142" spans="3:25" ht="10.050000000000001" customHeight="1" x14ac:dyDescent="0.2">
      <c r="C142" s="31">
        <v>6.3</v>
      </c>
      <c r="D142" s="30">
        <f t="shared" si="38"/>
        <v>1.4181740347917255</v>
      </c>
      <c r="E142" s="4">
        <f t="shared" si="55"/>
        <v>-1.9888220511375287E-2</v>
      </c>
      <c r="F142" s="4">
        <f t="shared" si="56"/>
        <v>2.4376535189088622</v>
      </c>
      <c r="H142" s="19">
        <f t="shared" si="57"/>
        <v>25.132741228718345</v>
      </c>
      <c r="I142" s="17">
        <f t="shared" si="39"/>
        <v>1.5311312864532034</v>
      </c>
      <c r="J142" s="16">
        <f t="shared" si="47"/>
        <v>-1.5684592939844144E-3</v>
      </c>
      <c r="K142" s="16">
        <f t="shared" si="48"/>
        <v>3.8029555518232203</v>
      </c>
      <c r="L142" s="5">
        <f t="shared" si="58"/>
        <v>28.469922366991902</v>
      </c>
      <c r="M142" s="17">
        <f t="shared" si="40"/>
        <v>1.6054070321604463</v>
      </c>
      <c r="N142" s="16">
        <f t="shared" si="49"/>
        <v>-5.6070442616320548E-3</v>
      </c>
      <c r="O142" s="16">
        <f t="shared" si="50"/>
        <v>3.9316708837123109</v>
      </c>
      <c r="P142" s="5">
        <f t="shared" si="59"/>
        <v>22.186737059812316</v>
      </c>
      <c r="Q142" s="17">
        <f t="shared" si="41"/>
        <v>1.6152236180940638</v>
      </c>
      <c r="R142" s="16">
        <f t="shared" si="51"/>
        <v>-6.7553091664667164E-3</v>
      </c>
      <c r="S142" s="16">
        <f t="shared" si="52"/>
        <v>3.6834656547742597</v>
      </c>
      <c r="W142" s="31">
        <v>18.25</v>
      </c>
      <c r="X142" s="104">
        <f t="shared" si="60"/>
        <v>0.27676304520389827</v>
      </c>
      <c r="Y142" s="104">
        <f t="shared" si="61"/>
        <v>4.7510423204430996</v>
      </c>
    </row>
    <row r="143" spans="3:25" ht="10.050000000000001" customHeight="1" x14ac:dyDescent="0.2">
      <c r="C143" s="31">
        <v>6.35</v>
      </c>
      <c r="D143" s="30">
        <f t="shared" si="38"/>
        <v>1.4185041965658778</v>
      </c>
      <c r="E143" s="4">
        <f t="shared" si="55"/>
        <v>-1.1990762806336264E-2</v>
      </c>
      <c r="F143" s="4">
        <f t="shared" si="56"/>
        <v>2.4376612407109364</v>
      </c>
      <c r="H143" s="19">
        <f t="shared" si="57"/>
        <v>25.446900494077322</v>
      </c>
      <c r="I143" s="17">
        <f t="shared" si="39"/>
        <v>1.5330628607986634</v>
      </c>
      <c r="J143" s="16">
        <f t="shared" si="47"/>
        <v>1.0651500084613907E-2</v>
      </c>
      <c r="K143" s="16">
        <f t="shared" si="48"/>
        <v>3.803158112443179</v>
      </c>
      <c r="L143" s="5">
        <f t="shared" si="58"/>
        <v>28.781685265679982</v>
      </c>
      <c r="M143" s="17">
        <f t="shared" si="40"/>
        <v>1.6016728857061653</v>
      </c>
      <c r="N143" s="16">
        <f t="shared" si="49"/>
        <v>-1.5790695585395476E-2</v>
      </c>
      <c r="O143" s="16">
        <f t="shared" si="50"/>
        <v>3.9527456171641449</v>
      </c>
      <c r="P143" s="5">
        <f t="shared" si="59"/>
        <v>22.498499958500396</v>
      </c>
      <c r="Q143" s="17">
        <f t="shared" si="41"/>
        <v>1.6104437434918442</v>
      </c>
      <c r="R143" s="16">
        <f t="shared" si="51"/>
        <v>-1.9804973244462509E-2</v>
      </c>
      <c r="S143" s="16">
        <f t="shared" si="52"/>
        <v>3.7104692767212999</v>
      </c>
      <c r="W143" s="31">
        <v>19.25</v>
      </c>
      <c r="X143" s="104">
        <f t="shared" si="60"/>
        <v>1.706960069972574</v>
      </c>
      <c r="Y143" s="104">
        <f t="shared" si="61"/>
        <v>4.3797272280204798</v>
      </c>
    </row>
    <row r="144" spans="3:25" ht="10.050000000000001" customHeight="1" x14ac:dyDescent="0.2">
      <c r="C144" s="31">
        <v>6.4</v>
      </c>
      <c r="D144" s="30">
        <f t="shared" si="38"/>
        <v>1.4192229740384346</v>
      </c>
      <c r="E144" s="4">
        <f t="shared" si="55"/>
        <v>-4.1814109128641697E-3</v>
      </c>
      <c r="F144" s="4">
        <f t="shared" si="56"/>
        <v>2.4376950662784904</v>
      </c>
      <c r="H144" s="19">
        <f t="shared" si="57"/>
        <v>25.7610597594363</v>
      </c>
      <c r="I144" s="17">
        <f t="shared" si="39"/>
        <v>1.5386067823090446</v>
      </c>
      <c r="J144" s="16">
        <f t="shared" si="47"/>
        <v>2.1541164106793076E-2</v>
      </c>
      <c r="K144" s="16">
        <f t="shared" si="48"/>
        <v>3.8045385410128141</v>
      </c>
      <c r="L144" s="5">
        <f t="shared" si="58"/>
        <v>29.093505961289051</v>
      </c>
      <c r="M144" s="17">
        <f t="shared" si="40"/>
        <v>1.5950660332189801</v>
      </c>
      <c r="N144" s="16">
        <f t="shared" si="49"/>
        <v>-2.4252311107854752E-2</v>
      </c>
      <c r="O144" s="16">
        <f t="shared" si="50"/>
        <v>3.9719829625384682</v>
      </c>
      <c r="P144" s="5">
        <f t="shared" si="59"/>
        <v>22.810320654109464</v>
      </c>
      <c r="Q144" s="17">
        <f t="shared" si="41"/>
        <v>1.6020072513098613</v>
      </c>
      <c r="R144" s="16">
        <f t="shared" si="51"/>
        <v>-3.0610340092721344E-2</v>
      </c>
      <c r="S144" s="16">
        <f t="shared" si="52"/>
        <v>3.7350390989013231</v>
      </c>
      <c r="W144" s="31">
        <v>20.25</v>
      </c>
      <c r="X144" s="104">
        <f t="shared" si="60"/>
        <v>2.9383493824248674</v>
      </c>
      <c r="Y144" s="104">
        <f t="shared" si="61"/>
        <v>3.5957915973225685</v>
      </c>
    </row>
    <row r="145" spans="3:25" ht="10.050000000000001" customHeight="1" x14ac:dyDescent="0.2">
      <c r="C145" s="31">
        <v>6.45</v>
      </c>
      <c r="D145" s="30">
        <f t="shared" ref="D145:D208" si="62">C145-C145^3/3/FACT(3)+C145^5/5/FACT(5)-C145^7/7/FACT(7)+C145^9/9/FACT(9)-C145^11/11/FACT(11)+C145^13/13/FACT(13)-C145^15/15/FACT(15)+C145^17/17/FACT(17)-C145^19/19/FACT(19)+C145^21/21/FACT(21)-C145^23/23/FACT(23)+C145^25/25/FACT(25)-C145^27/27/FACT(27)+C145^29/29/FACT(29)-C145^31/31/FACT(31)+C145^33/33/FACT(33)-C145^35/35/FACT(35)+C145^37/37/FACT(37)-C145^39/39/FACT(39)+C145^41/41/FACT(41)-C145^43/43/FACT(43)+C145^45/45/FACT(45)-C145^47/47/FACT(47)+C145^49/49/FACT(49)-C145^51/51/FACT(51)+C145^53/53/FACT(53)-C145^55/55/FACT(55)+C145^57/57/FACT(57)-C145^59/59/FACT(59)+C145^61/61/FACT(61)-C145^63/63/FACT(63)+C145^65/65/FACT(65)-C145^67/67/FACT(67)+C145^69/69/FACT(69)-C145^71/71/FACT(71)+C145^73/73/FACT(73)-C145^75/75/FACT(75)+C145^77/77/FACT(77)-C145^79/79/FACT(79)+C145^81/81/FACT(81)-C145^83/83/FACT(83)+C145^85/85/FACT(85)-C145^87/87/FACT(87)+C145^89/89/FACT(89)-C145^91/91/FACT(91)+C145^93/93/FACT(93)-C145^95/95/FACT(95)+C145^97/97/FACT(97)-C145^99/99/FACT(99)+C145^101/101/FACT(101)-C145^103/103/FACT(103)</f>
        <v>1.4203225360174376</v>
      </c>
      <c r="E145" s="4">
        <f t="shared" si="55"/>
        <v>3.5218388789677313E-3</v>
      </c>
      <c r="F145" s="4">
        <f t="shared" si="56"/>
        <v>2.4377739569287136</v>
      </c>
      <c r="H145" s="19">
        <f t="shared" si="57"/>
        <v>26.075219024795285</v>
      </c>
      <c r="I145" s="17">
        <f t="shared" si="39"/>
        <v>1.5471405219734182</v>
      </c>
      <c r="J145" s="16">
        <f t="shared" si="47"/>
        <v>3.0079703367842381E-2</v>
      </c>
      <c r="K145" s="16">
        <f t="shared" si="48"/>
        <v>3.8081213622841097</v>
      </c>
      <c r="L145" s="5">
        <f t="shared" si="58"/>
        <v>29.405382395211916</v>
      </c>
      <c r="M145" s="17">
        <f t="shared" si="40"/>
        <v>1.5862902333613929</v>
      </c>
      <c r="N145" s="16">
        <f t="shared" si="49"/>
        <v>-3.0210148897479083E-2</v>
      </c>
      <c r="O145" s="16">
        <f t="shared" si="50"/>
        <v>3.9886035461530649</v>
      </c>
      <c r="P145" s="5">
        <f t="shared" si="59"/>
        <v>23.12219708803233</v>
      </c>
      <c r="Q145" s="17">
        <f t="shared" si="41"/>
        <v>1.5908144341221364</v>
      </c>
      <c r="R145" s="16">
        <f t="shared" si="51"/>
        <v>-3.8202842579289964E-2</v>
      </c>
      <c r="S145" s="16">
        <f t="shared" si="52"/>
        <v>3.7562115766276092</v>
      </c>
      <c r="W145" s="31">
        <v>21.25</v>
      </c>
      <c r="X145" s="104">
        <f t="shared" si="60"/>
        <v>3.8571719463736143</v>
      </c>
      <c r="Y145" s="104">
        <f t="shared" si="61"/>
        <v>2.4847087061007844</v>
      </c>
    </row>
    <row r="146" spans="3:25" ht="10.050000000000001" customHeight="1" x14ac:dyDescent="0.2">
      <c r="C146" s="31">
        <v>6.5</v>
      </c>
      <c r="D146" s="30">
        <f t="shared" si="62"/>
        <v>1.4217942744358836</v>
      </c>
      <c r="E146" s="4">
        <f t="shared" si="55"/>
        <v>1.1101519613399446E-2</v>
      </c>
      <c r="F146" s="4">
        <f t="shared" si="56"/>
        <v>2.4379163222881921</v>
      </c>
      <c r="H146" s="19">
        <f t="shared" si="57"/>
        <v>26.389378290154262</v>
      </c>
      <c r="I146" s="17">
        <f t="shared" si="39"/>
        <v>1.5577655575704032</v>
      </c>
      <c r="J146" s="16">
        <f t="shared" si="47"/>
        <v>3.5497893318993778E-2</v>
      </c>
      <c r="K146" s="16">
        <f t="shared" si="48"/>
        <v>3.8146793633796743</v>
      </c>
      <c r="L146" s="5">
        <f t="shared" si="58"/>
        <v>29.71731260511612</v>
      </c>
      <c r="M146" s="17">
        <f t="shared" si="40"/>
        <v>1.5762017372615835</v>
      </c>
      <c r="N146" s="16">
        <f t="shared" si="49"/>
        <v>-3.3147812563917967E-2</v>
      </c>
      <c r="O146" s="16">
        <f t="shared" si="50"/>
        <v>4.0020932695402118</v>
      </c>
      <c r="P146" s="5">
        <f t="shared" si="59"/>
        <v>23.434127297936534</v>
      </c>
      <c r="Q146" s="17">
        <f t="shared" si="41"/>
        <v>1.5780034669214562</v>
      </c>
      <c r="R146" s="16">
        <f t="shared" si="51"/>
        <v>-4.1944064396981062E-2</v>
      </c>
      <c r="S146" s="16">
        <f t="shared" si="52"/>
        <v>3.7733531208180233</v>
      </c>
      <c r="W146" s="31">
        <v>22.25</v>
      </c>
      <c r="X146" s="104">
        <f t="shared" si="60"/>
        <v>4.3826299079665976</v>
      </c>
      <c r="Y146" s="104">
        <f t="shared" si="61"/>
        <v>1.1602226712669972</v>
      </c>
    </row>
    <row r="147" spans="3:25" ht="10.050000000000001" customHeight="1" x14ac:dyDescent="0.2">
      <c r="C147" s="31">
        <v>6.55</v>
      </c>
      <c r="D147" s="30">
        <f t="shared" si="62"/>
        <v>1.4236288349288464</v>
      </c>
      <c r="E147" s="4">
        <f t="shared" si="55"/>
        <v>1.8540724832365019E-2</v>
      </c>
      <c r="F147" s="4">
        <f t="shared" si="56"/>
        <v>2.4381399898147955</v>
      </c>
      <c r="H147" s="19">
        <f t="shared" si="57"/>
        <v>26.703537555513243</v>
      </c>
      <c r="I147" s="17">
        <f t="shared" si="39"/>
        <v>1.5694058089132981</v>
      </c>
      <c r="J147" s="16">
        <f t="shared" si="47"/>
        <v>3.7345267364662593E-2</v>
      </c>
      <c r="K147" s="16">
        <f t="shared" si="48"/>
        <v>3.8246664469810088</v>
      </c>
      <c r="L147" s="5">
        <f t="shared" si="58"/>
        <v>30.02929471940039</v>
      </c>
      <c r="M147" s="17">
        <f t="shared" si="40"/>
        <v>1.5658004125414167</v>
      </c>
      <c r="N147" s="16">
        <f t="shared" si="49"/>
        <v>-3.2863037734896849E-2</v>
      </c>
      <c r="O147" s="16">
        <f t="shared" si="50"/>
        <v>4.0122520985868855</v>
      </c>
      <c r="P147" s="5">
        <f t="shared" si="59"/>
        <v>23.746109412220804</v>
      </c>
      <c r="Q147" s="17">
        <f t="shared" si="41"/>
        <v>1.5648368677211233</v>
      </c>
      <c r="R147" s="16">
        <f t="shared" si="51"/>
        <v>-4.1577560915918355E-2</v>
      </c>
      <c r="S147" s="16">
        <f t="shared" si="52"/>
        <v>3.7862119287552716</v>
      </c>
      <c r="W147" s="31">
        <v>23.25</v>
      </c>
      <c r="X147" s="104">
        <f t="shared" si="60"/>
        <v>4.4739340014042117</v>
      </c>
      <c r="Y147" s="104">
        <f t="shared" si="61"/>
        <v>-0.245230126921685</v>
      </c>
    </row>
    <row r="148" spans="3:25" ht="10.050000000000001" customHeight="1" x14ac:dyDescent="0.2">
      <c r="C148" s="31">
        <v>6.6</v>
      </c>
      <c r="D148" s="30">
        <f t="shared" si="62"/>
        <v>1.425816148589975</v>
      </c>
      <c r="E148" s="4">
        <f t="shared" si="55"/>
        <v>2.5823138159728032E-2</v>
      </c>
      <c r="F148" s="4">
        <f t="shared" si="56"/>
        <v>2.4384621758726519</v>
      </c>
      <c r="H148" s="19">
        <f t="shared" si="57"/>
        <v>27.017696820872221</v>
      </c>
      <c r="I148" s="17">
        <f>H148-H148^3/3/FACT(3)+H148^5/5/FACT(5)-H148^7/7/FACT(7)+H148^9/9/FACT(9)-H148^11/11/FACT(11)+H148^13/13/FACT(13)-H148^15/15/FACT(15)+H148^17/17/FACT(17)-H148^19/19/FACT(19)+H148^21/21/FACT(21)-H148^23/23/FACT(23)+H148^25/25/FACT(25)-H148^27/27/FACT(27)+H148^29/29/FACT(29)-H148^31/31/FACT(31)+H148^33/33/FACT(33)-H148^35/35/FACT(35)+H148^37/37/FACT(37)-H148^39/39/FACT(39)+H148^41/41/FACT(41)-H148^43/43/FACT(43)+H148^45/45/FACT(45)-H148^47/47/FACT(47)+H148^49/49/FACT(49)-H148^51/51/FACT(51)+H148^53/53/FACT(53)-H148^55/55/FACT(55)+H148^57/57/FACT(57)-H148^59/59/FACT(59)+H148^61/61/FACT(61)-H148^63/63/FACT(63)+H148^65/65/FACT(65)-H148^67/67/FACT(67)+H148^69/69/FACT(69)-H148^71/71/FACT(71)+H148^73/73/FACT(73)-H148^75/75/FACT(75)+H148^77/77/FACT(77)-H148^79/79/FACT(79)+H148^81/81/FACT(81)-H148^83/83/FACT(83)+H148^85/85/FACT(85)-H148^87/87/FACT(87)+H148^89/89/FACT(89)-H148^91/91/FACT(91)+H148^93/93/FACT(93)-H148^95/95/FACT(95)+H148^97/97/FACT(97)-H148^99/99/FACT(99)+H148^101/101/FACT(101)-H148^103/103/FACT(103)</f>
        <v>1.5809111649840977</v>
      </c>
      <c r="J148" s="16">
        <f t="shared" si="47"/>
        <v>3.5526607635928631E-2</v>
      </c>
      <c r="K148" s="16">
        <f t="shared" si="48"/>
        <v>3.8381811464729334</v>
      </c>
      <c r="L148" s="5">
        <f t="shared" si="58"/>
        <v>30.34132695202841</v>
      </c>
      <c r="M148" s="17">
        <f>L148-L148^3/3/FACT(3)+L148^5/5/FACT(5)-L148^7/7/FACT(7)+L148^9/9/FACT(9)-L148^11/11/FACT(11)+L148^13/13/FACT(13)-L148^15/15/FACT(15)+L148^17/17/FACT(17)-L148^19/19/FACT(19)+L148^21/21/FACT(21)-L148^23/23/FACT(23)+L148^25/25/FACT(25)-L148^27/27/FACT(27)+L148^29/29/FACT(29)-L148^31/31/FACT(31)+L148^33/33/FACT(33)-L148^35/35/FACT(35)+L148^37/37/FACT(37)-L148^39/39/FACT(39)+L148^41/41/FACT(41)-L148^43/43/FACT(43)+L148^45/45/FACT(45)-L148^47/47/FACT(47)+L148^49/49/FACT(49)-L148^51/51/FACT(51)+L148^53/53/FACT(53)-L148^55/55/FACT(55)+L148^57/57/FACT(57)-L148^59/59/FACT(59)+L148^61/61/FACT(61)-L148^63/63/FACT(63)+L148^65/65/FACT(65)-L148^67/67/FACT(67)+L148^69/69/FACT(69)-L148^71/71/FACT(71)+L148^73/73/FACT(73)-L148^75/75/FACT(75)+L148^77/77/FACT(77)-L148^79/79/FACT(79)+L148^81/81/FACT(81)-L148^83/83/FACT(83)+L148^85/85/FACT(85)-L148^87/87/FACT(87)+L148^89/89/FACT(89)-L148^91/91/FACT(91)+L148^93/93/FACT(93)-L148^95/95/FACT(95)+L148^97/97/FACT(97)-L148^99/99/FACT(99)+L148^101/101/FACT(101)-L148^103/103/FACT(103)</f>
        <v>1.5560858267584452</v>
      </c>
      <c r="N148" s="16">
        <f t="shared" si="49"/>
        <v>-2.9437401579902378E-2</v>
      </c>
      <c r="O148" s="16">
        <f t="shared" si="50"/>
        <v>4.0191637756028404</v>
      </c>
      <c r="P148" s="5">
        <f t="shared" si="59"/>
        <v>24.058141644848824</v>
      </c>
      <c r="Q148" s="17">
        <f>P148-P148^3/3/FACT(3)+P148^5/5/FACT(5)-P148^7/7/FACT(7)+P148^9/9/FACT(9)-P148^11/11/FACT(11)+P148^13/13/FACT(13)-P148^15/15/FACT(15)+P148^17/17/FACT(17)-P148^19/19/FACT(19)+P148^21/21/FACT(21)-P148^23/23/FACT(23)+P148^25/25/FACT(25)-P148^27/27/FACT(27)+P148^29/29/FACT(29)-P148^31/31/FACT(31)+P148^33/33/FACT(33)-P148^35/35/FACT(35)+P148^37/37/FACT(37)-P148^39/39/FACT(39)+P148^41/41/FACT(41)-P148^43/43/FACT(43)+P148^45/45/FACT(45)-P148^47/47/FACT(47)+P148^49/49/FACT(49)-P148^51/51/FACT(51)+P148^53/53/FACT(53)-P148^55/55/FACT(55)+P148^57/57/FACT(57)-P148^59/59/FACT(59)+P148^61/61/FACT(61)-P148^63/63/FACT(63)+P148^65/65/FACT(65)-P148^67/67/FACT(67)+P148^69/69/FACT(69)-P148^71/71/FACT(71)+P148^73/73/FACT(73)-P148^75/75/FACT(75)+P148^77/77/FACT(77)-P148^79/79/FACT(79)+P148^81/81/FACT(81)-P148^83/83/FACT(83)+P148^85/85/FACT(85)-P148^87/87/FACT(87)+P148^89/89/FACT(89)-P148^91/91/FACT(91)+P148^93/93/FACT(93)-P148^95/95/FACT(95)+P148^97/97/FACT(97)-P148^99/99/FACT(99)+P148^101/101/FACT(101)-P148^103/103/FACT(103)</f>
        <v>1.5525785879362539</v>
      </c>
      <c r="R148" s="16">
        <f t="shared" si="51"/>
        <v>-3.7243567227245311E-2</v>
      </c>
      <c r="S148" s="16">
        <f t="shared" si="52"/>
        <v>3.7949327014220313</v>
      </c>
      <c r="W148" s="31">
        <v>24.25</v>
      </c>
      <c r="X148" s="104">
        <f t="shared" si="60"/>
        <v>4.1320255223701485</v>
      </c>
      <c r="Y148" s="104">
        <f t="shared" si="61"/>
        <v>-1.5947374582048868</v>
      </c>
    </row>
    <row r="149" spans="3:25" ht="10.050000000000001" customHeight="1" x14ac:dyDescent="0.2">
      <c r="C149" s="31">
        <v>6.65</v>
      </c>
      <c r="D149" s="30">
        <f t="shared" si="62"/>
        <v>1.4283454648315204</v>
      </c>
      <c r="E149" s="4">
        <f t="shared" si="55"/>
        <v>3.2933061262077512E-2</v>
      </c>
      <c r="F149" s="4">
        <f t="shared" si="56"/>
        <v>2.4388994584056856</v>
      </c>
      <c r="H149" s="19">
        <f t="shared" si="57"/>
        <v>27.331856086231198</v>
      </c>
      <c r="I149" s="17">
        <f t="shared" ref="I149:I154" si="63">H149-H149^3/3/FACT(3)+H149^5/5/FACT(5)-H149^7/7/FACT(7)+H149^9/9/FACT(9)-H149^11/11/FACT(11)+H149^13/13/FACT(13)-H149^15/15/FACT(15)+H149^17/17/FACT(17)-H149^19/19/FACT(19)+H149^21/21/FACT(21)-H149^23/23/FACT(23)+H149^25/25/FACT(25)-H149^27/27/FACT(27)+H149^29/29/FACT(29)-H149^31/31/FACT(31)+H149^33/33/FACT(33)-H149^35/35/FACT(35)+H149^37/37/FACT(37)-H149^39/39/FACT(39)+H149^41/41/FACT(41)-H149^43/43/FACT(43)+H149^45/45/FACT(45)-H149^47/47/FACT(47)+H149^49/49/FACT(49)-H149^51/51/FACT(51)+H149^53/53/FACT(53)-H149^55/55/FACT(55)+H149^57/57/FACT(57)-H149^59/59/FACT(59)+H149^61/61/FACT(61)-H149^63/63/FACT(63)+H149^65/65/FACT(65)-H149^67/67/FACT(67)+H149^69/69/FACT(69)-H149^71/71/FACT(71)+H149^73/73/FACT(73)-H149^75/75/FACT(75)+H149^77/77/FACT(77)-H149^79/79/FACT(79)+H149^81/81/FACT(81)-H149^83/83/FACT(83)+H149^85/85/FACT(85)-H149^87/87/FACT(87)+H149^89/89/FACT(89)-H149^91/91/FACT(91)+H149^93/93/FACT(93)-H149^95/95/FACT(95)+H149^97/97/FACT(97)-H149^99/99/FACT(99)+H149^101/101/FACT(101)-H149^103/103/FACT(103)</f>
        <v>1.5911698835734889</v>
      </c>
      <c r="J149" s="16">
        <f t="shared" ref="J149:J154" si="64">LN(H149)+0.577215665-K149</f>
        <v>3.0303837702173819E-2</v>
      </c>
      <c r="K149" s="16">
        <f t="shared" ref="K149:K154" si="65">H149^2/2/FACT(2)-H149^4/4/FACT(4)+H149^6/6/FACT(6)-H149^8/8/FACT(8)+H149^10/10/FACT(10)-H149^12/12/FACT(12)+H149^14/14/FACT(14)-H149^16/16/FACT(16)+H149^18/18/FACT(18)-H149^20/20/FACT(20)+H149^22/22/FACT(22)-H149^24/24/FACT(24)+H149^26/26/FACT(26)-H149^28/28/FACT(28)+H149^30/30/FACT(30)-H149^32/32/FACT(32)+H149^34/34/FACT(34)-H149^36/36/FACT(36)+H149^38/38/FACT(38)-H149^40/40/FACT(40)+H149^42/42/FACT(42)-H149^44/44/FACT(44)+H149^46/46/FACT(46)-H149^48/48/FACT(48)+H149^50/50/FACT(50)-H149^52/52/FACT(52)+H149^54/54/FACT(54)-H149^56/56/FACT(56)+H149^58/58/FACT(58)-H149^60/60/FACT(60)+H149^62/62/FACT(62)-H149^64/64/FACT(64)+H149^66/66/FACT(66)-H149^68/68/FACT(68)+H149^70/70/FACT(70)-H149^72/72/FACT(72)+H149^74/74/FACT(74)-H149^76/76/FACT(76)+H149^78/78/FACT(78)-H149^80/80/FACT(80)+H149^82/82/FACT(82)-H149^84/84/FACT(84)+H149^86/86/FACT(86)-H149^88/88/FACT(88)+H149^90/90/FACT(90)-H149^92/92/FACT(92)+H149^94/94/FACT(94)-H149^96/96/FACT(96)+H149^98/98/FACT(98)-H149^100/100/FACT(100)+H149^102/102/FACT(102)-H149^104/104/FACT(104)</f>
        <v>3.8549647388077646</v>
      </c>
      <c r="L149" s="5">
        <f t="shared" si="58"/>
        <v>30.653407597710487</v>
      </c>
      <c r="M149" s="17">
        <f t="shared" ref="M149:M154" si="66">L149-L149^3/3/FACT(3)+L149^5/5/FACT(5)-L149^7/7/FACT(7)+L149^9/9/FACT(9)-L149^11/11/FACT(11)+L149^13/13/FACT(13)-L149^15/15/FACT(15)+L149^17/17/FACT(17)-L149^19/19/FACT(19)+L149^21/21/FACT(21)-L149^23/23/FACT(23)+L149^25/25/FACT(25)-L149^27/27/FACT(27)+L149^29/29/FACT(29)-L149^31/31/FACT(31)+L149^33/33/FACT(33)-L149^35/35/FACT(35)+L149^37/37/FACT(37)-L149^39/39/FACT(39)+L149^41/41/FACT(41)-L149^43/43/FACT(43)+L149^45/45/FACT(45)-L149^47/47/FACT(47)+L149^49/49/FACT(49)-L149^51/51/FACT(51)+L149^53/53/FACT(53)-L149^55/55/FACT(55)+L149^57/57/FACT(57)-L149^59/59/FACT(59)+L149^61/61/FACT(61)-L149^63/63/FACT(63)+L149^65/65/FACT(65)-L149^67/67/FACT(67)+L149^69/69/FACT(69)-L149^71/71/FACT(71)+L149^73/73/FACT(73)-L149^75/75/FACT(75)+L149^77/77/FACT(77)-L149^79/79/FACT(79)+L149^81/81/FACT(81)-L149^83/83/FACT(83)+L149^85/85/FACT(85)-L149^87/87/FACT(87)+L149^89/89/FACT(89)-L149^91/91/FACT(91)+L149^93/93/FACT(93)-L149^95/95/FACT(95)+L149^97/97/FACT(97)-L149^99/99/FACT(99)+L149^101/101/FACT(101)-L149^103/103/FACT(103)</f>
        <v>1.5479923440915269</v>
      </c>
      <c r="N149" s="16">
        <f t="shared" ref="N149:N154" si="67">LN(L149)+0.577215665-O149</f>
        <v>-2.3259673514807844E-2</v>
      </c>
      <c r="O149" s="16">
        <f t="shared" ref="O149:O154" si="68">L149^2/2/FACT(2)-L149^4/4/FACT(4)+L149^6/6/FACT(6)-L149^8/8/FACT(8)+L149^10/10/FACT(10)-L149^12/12/FACT(12)+L149^14/14/FACT(14)-L149^16/16/FACT(16)+L149^18/18/FACT(18)-L149^20/20/FACT(20)+L149^22/22/FACT(22)-L149^24/24/FACT(24)+L149^26/26/FACT(26)-L149^28/28/FACT(28)+L149^30/30/FACT(30)-L149^32/32/FACT(32)+L149^34/34/FACT(34)-L149^36/36/FACT(36)+L149^38/38/FACT(38)-L149^40/40/FACT(40)+L149^42/42/FACT(42)-L149^44/44/FACT(44)+L149^46/46/FACT(46)-L149^48/48/FACT(48)+L149^50/50/FACT(50)-L149^52/52/FACT(52)+L149^54/54/FACT(54)-L149^56/56/FACT(56)+L149^58/58/FACT(58)-L149^60/60/FACT(60)+L149^62/62/FACT(62)-L149^64/64/FACT(64)+L149^66/66/FACT(66)-L149^68/68/FACT(68)+L149^70/70/FACT(70)-L149^72/72/FACT(72)+L149^74/74/FACT(74)-L149^76/76/FACT(76)+L149^78/78/FACT(78)-L149^80/80/FACT(80)+L149^82/82/FACT(82)-L149^84/84/FACT(84)+L149^86/86/FACT(86)-L149^88/88/FACT(88)+L149^90/90/FACT(90)-L149^92/92/FACT(92)+L149^94/94/FACT(94)-L149^96/96/FACT(96)+L149^98/98/FACT(98)-L149^100/100/FACT(100)+L149^102/102/FACT(102)-L149^104/104/FACT(104)</f>
        <v>4.0232191724565718</v>
      </c>
      <c r="P149" s="5">
        <f t="shared" si="59"/>
        <v>24.370222290530901</v>
      </c>
      <c r="Q149" s="17">
        <f t="shared" ref="Q149:Q154" si="69">P149-P149^3/3/FACT(3)+P149^5/5/FACT(5)-P149^7/7/FACT(7)+P149^9/9/FACT(9)-P149^11/11/FACT(11)+P149^13/13/FACT(13)-P149^15/15/FACT(15)+P149^17/17/FACT(17)-P149^19/19/FACT(19)+P149^21/21/FACT(21)-P149^23/23/FACT(23)+P149^25/25/FACT(25)-P149^27/27/FACT(27)+P149^29/29/FACT(29)-P149^31/31/FACT(31)+P149^33/33/FACT(33)-P149^35/35/FACT(35)+P149^37/37/FACT(37)-P149^39/39/FACT(39)+P149^41/41/FACT(41)-P149^43/43/FACT(43)+P149^45/45/FACT(45)-P149^47/47/FACT(47)+P149^49/49/FACT(49)-P149^51/51/FACT(51)+P149^53/53/FACT(53)-P149^55/55/FACT(55)+P149^57/57/FACT(57)-P149^59/59/FACT(59)+P149^61/61/FACT(61)-P149^63/63/FACT(63)+P149^65/65/FACT(65)-P149^67/67/FACT(67)+P149^69/69/FACT(69)-P149^71/71/FACT(71)+P149^73/73/FACT(73)-P149^75/75/FACT(75)+P149^77/77/FACT(77)-P149^79/79/FACT(79)+P149^81/81/FACT(81)-P149^83/83/FACT(83)+P149^85/85/FACT(85)-P149^87/87/FACT(87)+P149^89/89/FACT(89)-P149^91/91/FACT(91)+P149^93/93/FACT(93)-P149^95/95/FACT(95)+P149^97/97/FACT(97)-P149^99/99/FACT(99)+P149^101/101/FACT(101)-P149^103/103/FACT(103)</f>
        <v>1.5423746027523841</v>
      </c>
      <c r="R149" s="16">
        <f t="shared" ref="R149:R154" si="70">LN(P149)+0.577215665-S149</f>
        <v>-2.9455800414776245E-2</v>
      </c>
      <c r="S149" s="16">
        <f t="shared" ref="S149:S154" si="71">P149^2/2/FACT(2)-P149^4/4/FACT(4)+P149^6/6/FACT(6)-P149^8/8/FACT(8)+P149^10/10/FACT(10)-P149^12/12/FACT(12)+P149^14/14/FACT(14)-P149^16/16/FACT(16)+P149^18/18/FACT(18)-P149^20/20/FACT(20)+P149^22/22/FACT(22)-P149^24/24/FACT(24)+P149^26/26/FACT(26)-P149^28/28/FACT(28)+P149^30/30/FACT(30)-P149^32/32/FACT(32)+P149^34/34/FACT(34)-P149^36/36/FACT(36)+P149^38/38/FACT(38)-P149^40/40/FACT(40)+P149^42/42/FACT(42)-P149^44/44/FACT(44)+P149^46/46/FACT(46)-P149^48/48/FACT(48)+P149^50/50/FACT(50)-P149^52/52/FACT(52)+P149^54/54/FACT(54)-P149^56/56/FACT(56)+P149^58/58/FACT(58)-P149^60/60/FACT(60)+P149^62/62/FACT(62)-P149^64/64/FACT(64)+P149^66/66/FACT(66)-P149^68/68/FACT(68)+P149^70/70/FACT(70)-P149^72/72/FACT(72)+P149^74/74/FACT(74)-P149^76/76/FACT(76)+P149^78/78/FACT(78)-P149^80/80/FACT(80)+P149^82/82/FACT(82)-P149^84/84/FACT(84)+P149^86/86/FACT(86)-P149^88/88/FACT(88)+P149^90/90/FACT(90)-P149^92/92/FACT(92)+P149^94/94/FACT(94)-P149^96/96/FACT(96)+P149^98/98/FACT(98)-P149^100/100/FACT(100)+P149^102/102/FACT(102)-P149^104/104/FACT(104)</f>
        <v>3.8000334544928882</v>
      </c>
      <c r="W149" s="31">
        <v>25.25</v>
      </c>
      <c r="X149" s="104">
        <f t="shared" si="60"/>
        <v>3.3996944800179518</v>
      </c>
      <c r="Y149" s="104">
        <f t="shared" si="61"/>
        <v>-2.7591846090920025</v>
      </c>
    </row>
    <row r="150" spans="3:25" ht="10.050000000000001" customHeight="1" x14ac:dyDescent="0.2">
      <c r="C150" s="31">
        <v>6.7</v>
      </c>
      <c r="D150" s="30">
        <f t="shared" si="62"/>
        <v>1.4312053852702549</v>
      </c>
      <c r="E150" s="4">
        <f t="shared" si="55"/>
        <v>3.9855440145508236E-2</v>
      </c>
      <c r="F150" s="4">
        <f t="shared" si="56"/>
        <v>2.4394677512514122</v>
      </c>
      <c r="H150" s="19">
        <f t="shared" si="57"/>
        <v>27.646015351590183</v>
      </c>
      <c r="I150" s="17">
        <f t="shared" si="63"/>
        <v>1.59922208669777</v>
      </c>
      <c r="J150" s="16">
        <f t="shared" si="64"/>
        <v>2.2258644599587374E-2</v>
      </c>
      <c r="K150" s="16">
        <f t="shared" si="65"/>
        <v>3.8744386277339733</v>
      </c>
      <c r="L150" s="5">
        <f t="shared" si="58"/>
        <v>30.965535027406077</v>
      </c>
      <c r="M150" s="17">
        <f t="shared" si="66"/>
        <v>1.54225529803081</v>
      </c>
      <c r="N150" s="16">
        <f t="shared" si="67"/>
        <v>-1.4963908382607194E-2</v>
      </c>
      <c r="O150" s="16">
        <f t="shared" si="68"/>
        <v>4.0250543860798782</v>
      </c>
      <c r="P150" s="5">
        <f t="shared" si="59"/>
        <v>24.68234972022649</v>
      </c>
      <c r="Q150" s="17">
        <f t="shared" si="69"/>
        <v>1.5351470346217355</v>
      </c>
      <c r="R150" s="16">
        <f t="shared" si="70"/>
        <v>-1.9043590223946527E-2</v>
      </c>
      <c r="S150" s="16">
        <f t="shared" si="71"/>
        <v>3.8023476571937969</v>
      </c>
      <c r="W150" s="31">
        <v>26.25</v>
      </c>
      <c r="X150" s="104">
        <f t="shared" si="60"/>
        <v>2.3557436341718541</v>
      </c>
      <c r="Y150" s="104">
        <f t="shared" si="61"/>
        <v>-3.6312552222898353</v>
      </c>
    </row>
    <row r="151" spans="3:25" ht="10.050000000000001" customHeight="1" x14ac:dyDescent="0.2">
      <c r="C151" s="31">
        <v>6.75</v>
      </c>
      <c r="D151" s="30">
        <f t="shared" si="62"/>
        <v>1.4343838985602464</v>
      </c>
      <c r="E151" s="4">
        <f t="shared" si="55"/>
        <v>4.6575889751523825E-2</v>
      </c>
      <c r="F151" s="4">
        <f t="shared" si="56"/>
        <v>2.4401822801329147</v>
      </c>
      <c r="H151" s="19">
        <f t="shared" si="57"/>
        <v>27.960174616949161</v>
      </c>
      <c r="I151" s="17">
        <f t="shared" si="63"/>
        <v>1.6043340115882878</v>
      </c>
      <c r="J151" s="16">
        <f t="shared" si="64"/>
        <v>1.2234310407412963E-2</v>
      </c>
      <c r="K151" s="16">
        <f t="shared" si="65"/>
        <v>3.8957625171800814</v>
      </c>
      <c r="L151" s="5">
        <f t="shared" si="58"/>
        <v>31.27770768412266</v>
      </c>
      <c r="M151" s="17">
        <f t="shared" si="66"/>
        <v>1.539322051264616</v>
      </c>
      <c r="N151" s="16">
        <f t="shared" si="67"/>
        <v>-5.4174522821011095E-3</v>
      </c>
      <c r="O151" s="16">
        <f t="shared" si="68"/>
        <v>4.0255387465181567</v>
      </c>
      <c r="P151" s="5">
        <f t="shared" si="59"/>
        <v>24.994522376943074</v>
      </c>
      <c r="Q151" s="17">
        <f t="shared" si="69"/>
        <v>1.5315121773114599</v>
      </c>
      <c r="R151" s="16">
        <f t="shared" si="70"/>
        <v>-7.0657418374269199E-3</v>
      </c>
      <c r="S151" s="16">
        <f t="shared" si="71"/>
        <v>3.80293810277636</v>
      </c>
      <c r="W151" s="31">
        <v>27.25</v>
      </c>
      <c r="X151" s="104">
        <f t="shared" si="60"/>
        <v>1.1085544480306186</v>
      </c>
      <c r="Y151" s="104">
        <f t="shared" si="61"/>
        <v>-4.1350138380149914</v>
      </c>
    </row>
    <row r="152" spans="3:25" ht="10.050000000000001" customHeight="1" thickBot="1" x14ac:dyDescent="0.25">
      <c r="C152" s="31">
        <v>6.8</v>
      </c>
      <c r="D152" s="30">
        <f t="shared" si="62"/>
        <v>1.4378684160916906</v>
      </c>
      <c r="E152" s="4">
        <f t="shared" si="55"/>
        <v>5.3080716818667106E-2</v>
      </c>
      <c r="F152" s="4">
        <f t="shared" si="56"/>
        <v>2.4410575603633937</v>
      </c>
      <c r="H152" s="19">
        <f t="shared" si="57"/>
        <v>28.274333882308138</v>
      </c>
      <c r="I152" s="60">
        <f t="shared" si="63"/>
        <v>1.6060799658863378</v>
      </c>
      <c r="J152" s="61">
        <f t="shared" si="64"/>
        <v>1.2444711522459073E-3</v>
      </c>
      <c r="K152" s="61">
        <f t="shared" si="65"/>
        <v>3.9179256570333738</v>
      </c>
      <c r="L152" s="5">
        <f t="shared" si="58"/>
        <v>31.589924078988496</v>
      </c>
      <c r="M152" s="60">
        <f t="shared" si="66"/>
        <v>1.539486882378311</v>
      </c>
      <c r="N152" s="61">
        <f t="shared" si="67"/>
        <v>4.4732792744754946E-3</v>
      </c>
      <c r="O152" s="61">
        <f t="shared" si="68"/>
        <v>4.0255805972124294</v>
      </c>
      <c r="P152" s="5">
        <f t="shared" si="59"/>
        <v>25.306738771808909</v>
      </c>
      <c r="Q152" s="60">
        <f t="shared" si="69"/>
        <v>1.5317293479662528</v>
      </c>
      <c r="R152" s="61">
        <f t="shared" si="70"/>
        <v>5.2960453771073723E-3</v>
      </c>
      <c r="S152" s="61">
        <f t="shared" si="71"/>
        <v>3.8029903345072271</v>
      </c>
      <c r="W152" s="31">
        <v>28.25</v>
      </c>
      <c r="X152" s="104">
        <f t="shared" si="60"/>
        <v>-0.21841147041273157</v>
      </c>
      <c r="Y152" s="104">
        <f t="shared" si="61"/>
        <v>-4.2283110428433552</v>
      </c>
    </row>
    <row r="153" spans="3:25" ht="10.050000000000001" customHeight="1" x14ac:dyDescent="0.2">
      <c r="C153" s="31">
        <v>6.85</v>
      </c>
      <c r="D153" s="30">
        <f t="shared" si="62"/>
        <v>1.4416458084743231</v>
      </c>
      <c r="E153" s="4">
        <f t="shared" si="55"/>
        <v>5.9356940980543005E-2</v>
      </c>
      <c r="F153" s="62">
        <f t="shared" si="56"/>
        <v>2.4421073762935905</v>
      </c>
      <c r="G153" s="63">
        <f>Interfaz!D12</f>
        <v>1</v>
      </c>
      <c r="H153" s="64">
        <f>2*PI()*G153</f>
        <v>6.2831853071795862</v>
      </c>
      <c r="I153" s="65">
        <f t="shared" si="63"/>
        <v>1.4181515761326302</v>
      </c>
      <c r="J153" s="66">
        <f t="shared" si="64"/>
        <v>-2.2560661647878177E-2</v>
      </c>
      <c r="K153" s="66">
        <f t="shared" si="65"/>
        <v>2.4376533930572233</v>
      </c>
      <c r="L153" s="67">
        <f>2*PI()*(SQRT(G153^2+0.25)+0.5)</f>
        <v>10.166407384630519</v>
      </c>
      <c r="M153" s="65">
        <f t="shared" si="66"/>
        <v>1.6482640079354687</v>
      </c>
      <c r="N153" s="66">
        <f t="shared" si="67"/>
        <v>-5.8497471828157455E-2</v>
      </c>
      <c r="O153" s="66">
        <f t="shared" si="68"/>
        <v>2.9548020282971064</v>
      </c>
      <c r="P153" s="67">
        <f>2*PI()*(SQRT(G153^2+0.25)-0.5)</f>
        <v>3.8832220774509332</v>
      </c>
      <c r="Q153" s="65">
        <f t="shared" si="69"/>
        <v>1.7794401221793124</v>
      </c>
      <c r="R153" s="66">
        <f t="shared" si="70"/>
        <v>-0.12034488357982709</v>
      </c>
      <c r="S153" s="66">
        <f t="shared" si="71"/>
        <v>2.0542257899295691</v>
      </c>
      <c r="T153" s="68"/>
      <c r="U153" s="69"/>
      <c r="V153" s="69"/>
      <c r="W153" s="70">
        <v>29.25</v>
      </c>
      <c r="X153" s="105">
        <f t="shared" si="60"/>
        <v>4.0116309633668461</v>
      </c>
      <c r="Y153" s="106">
        <f t="shared" si="61"/>
        <v>17.742029335485618</v>
      </c>
    </row>
    <row r="154" spans="3:25" ht="10.050000000000001" customHeight="1" thickBot="1" x14ac:dyDescent="0.25">
      <c r="C154" s="31">
        <v>6.9</v>
      </c>
      <c r="D154" s="30">
        <f t="shared" si="62"/>
        <v>1.4457024427224934</v>
      </c>
      <c r="E154" s="4">
        <f t="shared" si="55"/>
        <v>6.5392314074421254E-2</v>
      </c>
      <c r="F154" s="62">
        <f t="shared" si="56"/>
        <v>2.4433447625287923</v>
      </c>
      <c r="G154" s="71">
        <f>Interfaz!D18*2</f>
        <v>1</v>
      </c>
      <c r="H154" s="72">
        <f>2*PI()*G154</f>
        <v>6.2831853071795862</v>
      </c>
      <c r="I154" s="73">
        <f t="shared" si="63"/>
        <v>1.4181515761326302</v>
      </c>
      <c r="J154" s="74">
        <f t="shared" si="64"/>
        <v>-2.2560661647878177E-2</v>
      </c>
      <c r="K154" s="74">
        <f t="shared" si="65"/>
        <v>2.4376533930572233</v>
      </c>
      <c r="L154" s="75">
        <f>2*PI()*(SQRT(G154^2+0.25)+0.5)</f>
        <v>10.166407384630519</v>
      </c>
      <c r="M154" s="73">
        <f t="shared" si="66"/>
        <v>1.6482640079354687</v>
      </c>
      <c r="N154" s="74">
        <f t="shared" si="67"/>
        <v>-5.8497471828157455E-2</v>
      </c>
      <c r="O154" s="74">
        <f t="shared" si="68"/>
        <v>2.9548020282971064</v>
      </c>
      <c r="P154" s="75">
        <f>2*PI()*(SQRT(G154^2+0.25)-0.5)</f>
        <v>3.8832220774509332</v>
      </c>
      <c r="Q154" s="73">
        <f t="shared" si="69"/>
        <v>1.7794401221793124</v>
      </c>
      <c r="R154" s="74">
        <f t="shared" si="70"/>
        <v>-0.12034488357982709</v>
      </c>
      <c r="S154" s="74">
        <f t="shared" si="71"/>
        <v>2.0542257899295691</v>
      </c>
      <c r="T154" s="76"/>
      <c r="U154" s="77"/>
      <c r="V154" s="77"/>
      <c r="W154" s="77"/>
      <c r="X154" s="107">
        <f>-30*(2*J154-N154-R154)</f>
        <v>-4.0116309633668461</v>
      </c>
      <c r="Y154" s="108">
        <f>30*(2*I154-M154-Q154)</f>
        <v>-17.742029335485618</v>
      </c>
    </row>
    <row r="155" spans="3:25" ht="10.050000000000001" customHeight="1" x14ac:dyDescent="0.2">
      <c r="C155" s="31">
        <v>6.95</v>
      </c>
      <c r="D155" s="30">
        <f t="shared" si="62"/>
        <v>1.4500242200582458</v>
      </c>
      <c r="E155" s="4">
        <f t="shared" si="55"/>
        <v>7.1175337638607505E-2</v>
      </c>
      <c r="F155" s="4">
        <f t="shared" si="56"/>
        <v>2.4447819869380933</v>
      </c>
    </row>
    <row r="156" spans="3:25" ht="10.050000000000001" customHeight="1" x14ac:dyDescent="0.2">
      <c r="C156" s="31">
        <v>7</v>
      </c>
      <c r="D156" s="30">
        <f t="shared" si="62"/>
        <v>1.4545966142480953</v>
      </c>
      <c r="E156" s="4">
        <f t="shared" si="55"/>
        <v>7.6695278580652726E-2</v>
      </c>
      <c r="F156" s="4">
        <f t="shared" si="56"/>
        <v>2.4464305354746605</v>
      </c>
    </row>
    <row r="157" spans="3:25" ht="10.050000000000001" customHeight="1" x14ac:dyDescent="0.2">
      <c r="C157" s="31">
        <v>7.05</v>
      </c>
      <c r="D157" s="30">
        <f t="shared" si="62"/>
        <v>1.4594047103888741</v>
      </c>
      <c r="E157" s="4">
        <f t="shared" si="55"/>
        <v>8.1942183002106983E-2</v>
      </c>
      <c r="F157" s="4">
        <f t="shared" si="56"/>
        <v>2.4483010988220704</v>
      </c>
    </row>
    <row r="158" spans="3:25" ht="10.050000000000001" customHeight="1" x14ac:dyDescent="0.2">
      <c r="C158" s="31">
        <v>7.1</v>
      </c>
      <c r="D158" s="30">
        <f t="shared" si="62"/>
        <v>1.4644332440573506</v>
      </c>
      <c r="E158" s="4">
        <f t="shared" si="55"/>
        <v>8.6906888169814955E-2</v>
      </c>
      <c r="F158" s="4">
        <f t="shared" si="56"/>
        <v>2.4504035608774548</v>
      </c>
    </row>
    <row r="159" spans="3:25" ht="10.050000000000001" customHeight="1" x14ac:dyDescent="0.2">
      <c r="C159" s="31">
        <v>7.15</v>
      </c>
      <c r="D159" s="30">
        <f t="shared" si="62"/>
        <v>1.4696666407384817</v>
      </c>
      <c r="E159" s="4">
        <f t="shared" si="55"/>
        <v>9.1581032627276571E-2</v>
      </c>
      <c r="F159" s="4">
        <f t="shared" si="56"/>
        <v>2.4527469890786397</v>
      </c>
    </row>
    <row r="160" spans="3:25" ht="10.050000000000001" customHeight="1" x14ac:dyDescent="0.2">
      <c r="C160" s="31">
        <v>7.2</v>
      </c>
      <c r="D160" s="30">
        <f t="shared" si="62"/>
        <v>1.4750890554472535</v>
      </c>
      <c r="E160" s="4">
        <f t="shared" si="55"/>
        <v>9.5957064443647155E-2</v>
      </c>
      <c r="F160" s="4">
        <f t="shared" si="56"/>
        <v>2.4553396265783625</v>
      </c>
    </row>
    <row r="161" spans="3:6" ht="10.050000000000001" customHeight="1" x14ac:dyDescent="0.2">
      <c r="C161" s="31">
        <v>7.25</v>
      </c>
      <c r="D161" s="30">
        <f t="shared" si="62"/>
        <v>1.4806844124588563</v>
      </c>
      <c r="E161" s="4">
        <f t="shared" si="55"/>
        <v>0.10002824760174445</v>
      </c>
      <c r="F161" s="4">
        <f t="shared" si="56"/>
        <v>2.4581888862648391</v>
      </c>
    </row>
    <row r="162" spans="3:6" ht="10.050000000000001" customHeight="1" x14ac:dyDescent="0.2">
      <c r="C162" s="31">
        <v>7.3</v>
      </c>
      <c r="D162" s="30">
        <f t="shared" si="62"/>
        <v>1.4864364450631642</v>
      </c>
      <c r="E162" s="4">
        <f t="shared" si="55"/>
        <v>0.10378866653049368</v>
      </c>
      <c r="F162" s="4">
        <f t="shared" si="56"/>
        <v>2.461301346623852</v>
      </c>
    </row>
    <row r="163" spans="3:6" ht="10.050000000000001" customHeight="1" x14ac:dyDescent="0.2">
      <c r="C163" s="31">
        <v>7.35</v>
      </c>
      <c r="D163" s="30">
        <f t="shared" si="62"/>
        <v>1.4923287352590964</v>
      </c>
      <c r="E163" s="4">
        <f t="shared" si="55"/>
        <v>0.10723322879066499</v>
      </c>
      <c r="F163" s="4">
        <f t="shared" si="56"/>
        <v>2.4646827494340804</v>
      </c>
    </row>
    <row r="164" spans="3:6" ht="10.050000000000001" customHeight="1" x14ac:dyDescent="0.2">
      <c r="C164" s="31">
        <v>7.4</v>
      </c>
      <c r="D164" s="30">
        <f t="shared" si="62"/>
        <v>1.4983447533060696</v>
      </c>
      <c r="E164" s="4">
        <f t="shared" si="55"/>
        <v>0.11035766592684171</v>
      </c>
      <c r="F164" s="4">
        <f t="shared" si="56"/>
        <v>2.4683379992832823</v>
      </c>
    </row>
    <row r="165" spans="3:6" ht="10.050000000000001" customHeight="1" x14ac:dyDescent="0.2">
      <c r="C165" s="31">
        <v>7.45</v>
      </c>
      <c r="D165" s="30">
        <f t="shared" si="62"/>
        <v>1.5044678970500294</v>
      </c>
      <c r="E165" s="4">
        <f t="shared" si="55"/>
        <v>0.11315853250223773</v>
      </c>
      <c r="F165" s="4">
        <f t="shared" si="56"/>
        <v>2.4722711648892308</v>
      </c>
    </row>
    <row r="166" spans="3:6" ht="10.050000000000001" customHeight="1" x14ac:dyDescent="0.2">
      <c r="C166" s="31">
        <v>7.5</v>
      </c>
      <c r="D166" s="30">
        <f t="shared" si="62"/>
        <v>1.5106815309433845</v>
      </c>
      <c r="E166" s="4">
        <f t="shared" si="55"/>
        <v>0.11563320333640181</v>
      </c>
      <c r="F166" s="4">
        <f t="shared" si="56"/>
        <v>2.4764854822058631</v>
      </c>
    </row>
    <row r="167" spans="3:6" ht="10.050000000000001" customHeight="1" x14ac:dyDescent="0.2">
      <c r="C167" s="31">
        <v>7.55</v>
      </c>
      <c r="D167" s="30">
        <f t="shared" si="62"/>
        <v>1.5169690246782304</v>
      </c>
      <c r="E167" s="4">
        <f t="shared" si="55"/>
        <v>0.11777986896988901</v>
      </c>
      <c r="F167" s="4">
        <f t="shared" si="56"/>
        <v>2.4809833592910446</v>
      </c>
    </row>
    <row r="168" spans="3:6" ht="10.050000000000001" customHeight="1" x14ac:dyDescent="0.2">
      <c r="C168" s="31">
        <v>7.6</v>
      </c>
      <c r="D168" s="30">
        <f t="shared" si="62"/>
        <v>1.5233137913552637</v>
      </c>
      <c r="E168" s="4">
        <f t="shared" si="55"/>
        <v>0.11959752938303492</v>
      </c>
      <c r="F168" s="4">
        <f t="shared" si="56"/>
        <v>2.48576638290925</v>
      </c>
    </row>
    <row r="169" spans="3:6" ht="10.050000000000001" customHeight="1" x14ac:dyDescent="0.2">
      <c r="C169" s="31">
        <v>7.65</v>
      </c>
      <c r="D169" s="30">
        <f t="shared" si="62"/>
        <v>1.529699325111066</v>
      </c>
      <c r="E169" s="4">
        <f t="shared" si="55"/>
        <v>0.12108598599971154</v>
      </c>
      <c r="F169" s="4">
        <f t="shared" si="56"/>
        <v>2.4908353268387331</v>
      </c>
    </row>
    <row r="170" spans="3:6" ht="10.050000000000001" customHeight="1" x14ac:dyDescent="0.2">
      <c r="C170" s="31">
        <v>7.7</v>
      </c>
      <c r="D170" s="30">
        <f t="shared" si="62"/>
        <v>1.5361092381286654</v>
      </c>
      <c r="E170" s="4">
        <f t="shared" si="55"/>
        <v>0.1222458320103037</v>
      </c>
      <c r="F170" s="4">
        <f t="shared" si="56"/>
        <v>2.4961901618493343</v>
      </c>
    </row>
    <row r="171" spans="3:6" ht="10.050000000000001" customHeight="1" x14ac:dyDescent="0.2">
      <c r="C171" s="31">
        <v>7.75</v>
      </c>
      <c r="D171" s="30">
        <f t="shared" si="62"/>
        <v>1.5425272969584665</v>
      </c>
      <c r="E171" s="4">
        <f t="shared" si="55"/>
        <v>0.12307844105132659</v>
      </c>
      <c r="F171" s="4">
        <f t="shared" si="56"/>
        <v>2.5018300673139287</v>
      </c>
    </row>
    <row r="172" spans="3:6" ht="10.050000000000001" customHeight="1" x14ac:dyDescent="0.2">
      <c r="C172" s="31">
        <v>7.8</v>
      </c>
      <c r="D172" s="30">
        <f t="shared" si="62"/>
        <v>1.5489374580779984</v>
      </c>
      <c r="E172" s="4">
        <f t="shared" si="55"/>
        <v>0.12358595428207053</v>
      </c>
      <c r="F172" s="4">
        <f t="shared" si="56"/>
        <v>2.5077534444134759</v>
      </c>
    </row>
    <row r="173" spans="3:6" ht="10.050000000000001" customHeight="1" x14ac:dyDescent="0.2">
      <c r="C173" s="31">
        <v>7.85</v>
      </c>
      <c r="D173" s="30">
        <f t="shared" si="62"/>
        <v>1.555323902621808</v>
      </c>
      <c r="E173" s="4">
        <f t="shared" si="55"/>
        <v>0.12377126590245302</v>
      </c>
      <c r="F173" s="4">
        <f t="shared" si="56"/>
        <v>2.513957930891864</v>
      </c>
    </row>
    <row r="174" spans="3:6" ht="10.050000000000001" customHeight="1" x14ac:dyDescent="0.2">
      <c r="C174" s="31">
        <v>7.9</v>
      </c>
      <c r="D174" s="30">
        <f t="shared" si="62"/>
        <v>1.5616710702145449</v>
      </c>
      <c r="E174" s="4">
        <f t="shared" si="55"/>
        <v>0.12363800715818796</v>
      </c>
      <c r="F174" s="4">
        <f t="shared" si="56"/>
        <v>2.5204404173147883</v>
      </c>
    </row>
    <row r="175" spans="3:6" ht="10.050000000000001" customHeight="1" x14ac:dyDescent="0.2">
      <c r="C175" s="31">
        <v>7.95</v>
      </c>
      <c r="D175" s="30">
        <f t="shared" si="62"/>
        <v>1.5679636918432793</v>
      </c>
      <c r="E175" s="4">
        <f t="shared" si="55"/>
        <v>0.1231905288830597</v>
      </c>
      <c r="F175" s="4">
        <f t="shared" si="56"/>
        <v>2.5271970647831812</v>
      </c>
    </row>
    <row r="176" spans="3:6" ht="10.050000000000001" customHeight="1" x14ac:dyDescent="0.2">
      <c r="C176" s="31">
        <v>8</v>
      </c>
      <c r="D176" s="30">
        <f t="shared" si="62"/>
        <v>1.5741868217069495</v>
      </c>
      <c r="E176" s="4">
        <f t="shared" si="55"/>
        <v>0.12243388263047761</v>
      </c>
      <c r="F176" s="4">
        <f t="shared" si="56"/>
        <v>2.5342233240493584</v>
      </c>
    </row>
    <row r="177" spans="3:6" ht="10.050000000000001" customHeight="1" x14ac:dyDescent="0.2">
      <c r="C177" s="31">
        <v>8.0500000000000007</v>
      </c>
      <c r="D177" s="30">
        <f t="shared" si="62"/>
        <v>1.5803258679842411</v>
      </c>
      <c r="E177" s="4">
        <f t="shared" si="55"/>
        <v>0.12137380044899126</v>
      </c>
      <c r="F177" s="4">
        <f t="shared" si="56"/>
        <v>2.5415139559814812</v>
      </c>
    </row>
    <row r="178" spans="3:6" ht="10.050000000000001" customHeight="1" x14ac:dyDescent="0.2">
      <c r="C178" s="31">
        <v>8.1</v>
      </c>
      <c r="D178" s="30">
        <f t="shared" si="62"/>
        <v>1.5863666224636581</v>
      </c>
      <c r="E178" s="4">
        <f t="shared" si="55"/>
        <v>0.12001667335906463</v>
      </c>
      <c r="F178" s="4">
        <f t="shared" si="56"/>
        <v>2.5490630533193284</v>
      </c>
    </row>
    <row r="179" spans="3:6" ht="10.050000000000001" customHeight="1" x14ac:dyDescent="0.2">
      <c r="C179" s="31">
        <v>8.15</v>
      </c>
      <c r="D179" s="30">
        <f t="shared" si="62"/>
        <v>1.5922952889819517</v>
      </c>
      <c r="E179" s="4">
        <f t="shared" si="55"/>
        <v>0.11836952859059613</v>
      </c>
      <c r="F179" s="4">
        <f t="shared" si="56"/>
        <v>2.5568640636621756</v>
      </c>
    </row>
    <row r="180" spans="3:6" ht="10.050000000000001" customHeight="1" x14ac:dyDescent="0.2">
      <c r="C180" s="31">
        <v>8.1999999999999993</v>
      </c>
      <c r="D180" s="30">
        <f t="shared" si="62"/>
        <v>1.5980985106213645</v>
      </c>
      <c r="E180" s="4">
        <f t="shared" si="55"/>
        <v>0.11644000564303614</v>
      </c>
      <c r="F180" s="4">
        <f t="shared" si="56"/>
        <v>2.5649098136271711</v>
      </c>
    </row>
    <row r="181" spans="3:6" ht="10.050000000000001" customHeight="1" x14ac:dyDescent="0.2">
      <c r="C181" s="31">
        <v>8.25</v>
      </c>
      <c r="D181" s="30">
        <f t="shared" si="62"/>
        <v>1.6037633956173407</v>
      </c>
      <c r="E181" s="4">
        <f t="shared" si="55"/>
        <v>0.11423633123181665</v>
      </c>
      <c r="F181" s="4">
        <f t="shared" si="56"/>
        <v>2.573192534114773</v>
      </c>
    </row>
    <row r="182" spans="3:6" ht="10.050000000000001" customHeight="1" x14ac:dyDescent="0.2">
      <c r="C182" s="31">
        <v>8.3000000000000007</v>
      </c>
      <c r="D182" s="30">
        <f t="shared" si="62"/>
        <v>1.6092775419334193</v>
      </c>
      <c r="E182" s="4">
        <f t="shared" si="55"/>
        <v>0.11176729318658518</v>
      </c>
      <c r="F182" s="4">
        <f t="shared" si="56"/>
        <v>2.5817038866159669</v>
      </c>
    </row>
    <row r="183" spans="3:6" ht="10.050000000000001" customHeight="1" x14ac:dyDescent="0.2">
      <c r="C183" s="31">
        <v>8.35</v>
      </c>
      <c r="D183" s="30">
        <f t="shared" si="62"/>
        <v>1.6146290604619316</v>
      </c>
      <c r="E183" s="4">
        <f t="shared" si="55"/>
        <v>0.10904221336871212</v>
      </c>
      <c r="F183" s="4">
        <f t="shared" si="56"/>
        <v>2.5904349904940518</v>
      </c>
    </row>
    <row r="184" spans="3:6" ht="10.050000000000001" customHeight="1" x14ac:dyDescent="0.2">
      <c r="C184" s="31">
        <v>8.4</v>
      </c>
      <c r="D184" s="30">
        <f t="shared" si="62"/>
        <v>1.6198065968128683</v>
      </c>
      <c r="E184" s="4">
        <f t="shared" si="55"/>
        <v>0.10607091967711035</v>
      </c>
      <c r="F184" s="4">
        <f t="shared" si="56"/>
        <v>2.5993764511721578</v>
      </c>
    </row>
    <row r="185" spans="3:6" ht="10.050000000000001" customHeight="1" x14ac:dyDescent="0.2">
      <c r="C185" s="31">
        <v>8.4499999999999993</v>
      </c>
      <c r="D185" s="30">
        <f t="shared" si="62"/>
        <v>1.6247993516567392</v>
      </c>
      <c r="E185" s="4">
        <f t="shared" si="55"/>
        <v>0.10286371721252863</v>
      </c>
      <c r="F185" s="4">
        <f t="shared" si="56"/>
        <v>2.6085183891565533</v>
      </c>
    </row>
    <row r="186" spans="3:6" ht="10.050000000000001" customHeight="1" x14ac:dyDescent="0.2">
      <c r="C186" s="31">
        <v>8.5</v>
      </c>
      <c r="D186" s="30">
        <f t="shared" si="62"/>
        <v>1.6295970995904101</v>
      </c>
      <c r="E186" s="4">
        <f t="shared" ref="E186:E249" si="72">LN(C186)+0.577215665-F186</f>
        <v>9.9431358671884684E-2</v>
      </c>
      <c r="F186" s="4">
        <f t="shared" ref="F186:F249" si="73">C186^2/2/FACT(2)-C186^4/4/FACT(4)+C186^6/6/FACT(6)-C186^8/8/FACT(8)+C186^10/10/FACT(10)-C186^12/12/FACT(12)+C186^14/14/FACT(14)-C186^16/16/FACT(16)+C186^18/18/FACT(18)-C186^20/20/FACT(20)+C186^22/22/FACT(22)-C186^24/24/FACT(24)+C186^26/26/FACT(26)-C186^28/28/FACT(28)+C186^30/30/FACT(30)-C186^32/32/FACT(32)+C186^34/34/FACT(34)-C186^36/36/FACT(36)+C186^38/38/FACT(38)-C186^40/40/FACT(40)+C186^42/42/FACT(42)-C186^44/44/FACT(44)+C186^46/46/FACT(46)-C186^48/48/FACT(48)+C186^50/50/FACT(50)-C186^52/52/FACT(52)+C186^54/54/FACT(54)-C186^56/56/FACT(56)+C186^58/58/FACT(58)-C186^60/60/FACT(60)+C186^62/62/FACT(62)-C186^64/64/FACT(64)+C186^66/66/FACT(66)-C186^68/68/FACT(68)+C186^70/70/FACT(70)-C186^72/72/FACT(72)+C186^74/74/FACT(74)-C186^76/76/FACT(76)+C186^78/78/FACT(78)-C186^80/80/FACT(80)+C186^82/82/FACT(82)-C186^84/84/FACT(84)+C186^86/86/FACT(86)-C186^88/88/FACT(88)+C186^90/90/FACT(90)-C186^92/92/FACT(92)+C186^94/94/FACT(94)-C186^96/96/FACT(96)+C186^98/98/FACT(98)-C186^100/100/FACT(100)+C186^102/102/FACT(102)-C186^104/104/FACT(104)</f>
        <v>2.6178504698243859</v>
      </c>
    </row>
    <row r="187" spans="3:6" ht="10.050000000000001" customHeight="1" x14ac:dyDescent="0.2">
      <c r="C187" s="31">
        <v>8.5500000000000007</v>
      </c>
      <c r="D187" s="30">
        <f t="shared" si="62"/>
        <v>1.6341902064984652</v>
      </c>
      <c r="E187" s="4">
        <f t="shared" si="72"/>
        <v>9.5785014045516537E-2</v>
      </c>
      <c r="F187" s="4">
        <f t="shared" si="73"/>
        <v>2.6273619339031522</v>
      </c>
    </row>
    <row r="188" spans="3:6" ht="10.050000000000001" customHeight="1" x14ac:dyDescent="0.2">
      <c r="C188" s="31">
        <v>8.6</v>
      </c>
      <c r="D188" s="30">
        <f t="shared" si="62"/>
        <v>1.638569645386563</v>
      </c>
      <c r="E188" s="4">
        <f t="shared" si="72"/>
        <v>9.1936239690729504E-2</v>
      </c>
      <c r="F188" s="4">
        <f t="shared" si="73"/>
        <v>2.6370416285687326</v>
      </c>
    </row>
    <row r="189" spans="3:6" ht="10.050000000000001" customHeight="1" x14ac:dyDescent="0.2">
      <c r="C189" s="31">
        <v>8.65</v>
      </c>
      <c r="D189" s="30">
        <f t="shared" si="62"/>
        <v>1.642727010665282</v>
      </c>
      <c r="E189" s="4">
        <f t="shared" si="72"/>
        <v>8.7896946856168334E-2</v>
      </c>
      <c r="F189" s="4">
        <f t="shared" si="73"/>
        <v>2.6468780390876194</v>
      </c>
    </row>
    <row r="190" spans="3:6" ht="10.050000000000001" customHeight="1" x14ac:dyDescent="0.2">
      <c r="C190" s="31">
        <v>8.6999999999999993</v>
      </c>
      <c r="D190" s="30">
        <f t="shared" si="62"/>
        <v>1.6466545308687752</v>
      </c>
      <c r="E190" s="4">
        <f t="shared" si="72"/>
        <v>8.3679369731886943E-2</v>
      </c>
      <c r="F190" s="4">
        <f t="shared" si="73"/>
        <v>2.6568593209286506</v>
      </c>
    </row>
    <row r="191" spans="3:6" ht="10.050000000000001" customHeight="1" x14ac:dyDescent="0.2">
      <c r="C191" s="31">
        <v>8.75</v>
      </c>
      <c r="D191" s="30">
        <f t="shared" si="62"/>
        <v>1.6503450797941863</v>
      </c>
      <c r="E191" s="4">
        <f t="shared" si="72"/>
        <v>7.9296033100437313E-2</v>
      </c>
      <c r="F191" s="4">
        <f t="shared" si="73"/>
        <v>2.6669733322690856</v>
      </c>
    </row>
    <row r="192" spans="3:6" ht="10.050000000000001" customHeight="1" x14ac:dyDescent="0.2">
      <c r="C192" s="31">
        <v>8.8000000000000007</v>
      </c>
      <c r="D192" s="30">
        <f t="shared" si="62"/>
        <v>1.6537921860518146</v>
      </c>
      <c r="E192" s="4">
        <f t="shared" si="72"/>
        <v>7.4759719664615254E-2</v>
      </c>
      <c r="F192" s="4">
        <f t="shared" si="73"/>
        <v>2.6772076668195455</v>
      </c>
    </row>
    <row r="193" spans="3:6" ht="10.050000000000001" customHeight="1" x14ac:dyDescent="0.2">
      <c r="C193" s="31">
        <v>8.85</v>
      </c>
      <c r="D193" s="30">
        <f t="shared" si="62"/>
        <v>1.6569900410203735</v>
      </c>
      <c r="E193" s="4">
        <f t="shared" si="72"/>
        <v>7.0083437127929749E-2</v>
      </c>
      <c r="F193" s="4">
        <f t="shared" si="73"/>
        <v>2.6875496868919084</v>
      </c>
    </row>
    <row r="194" spans="3:6" ht="10.050000000000001" customHeight="1" x14ac:dyDescent="0.2">
      <c r="C194" s="31">
        <v>8.9</v>
      </c>
      <c r="D194" s="30">
        <f t="shared" si="62"/>
        <v>1.65993350520409</v>
      </c>
      <c r="E194" s="4">
        <f t="shared" si="72"/>
        <v>6.5280385102781224E-2</v>
      </c>
      <c r="F194" s="4">
        <f t="shared" si="73"/>
        <v>2.6979865566353132</v>
      </c>
    </row>
    <row r="195" spans="3:6" ht="10.050000000000001" customHeight="1" x14ac:dyDescent="0.2">
      <c r="C195" s="31">
        <v>8.9499999999999993</v>
      </c>
      <c r="D195" s="30">
        <f t="shared" si="62"/>
        <v>1.6626181129929716</v>
      </c>
      <c r="E195" s="4">
        <f t="shared" si="72"/>
        <v>6.0363921922464314E-2</v>
      </c>
      <c r="F195" s="4">
        <f t="shared" si="73"/>
        <v>2.7085052753643</v>
      </c>
    </row>
    <row r="196" spans="3:6" ht="10.050000000000001" customHeight="1" x14ac:dyDescent="0.2">
      <c r="C196" s="31">
        <v>9</v>
      </c>
      <c r="D196" s="30">
        <f t="shared" si="62"/>
        <v>1.6650400758295911</v>
      </c>
      <c r="E196" s="4">
        <f t="shared" si="72"/>
        <v>5.5347531431612751E-2</v>
      </c>
      <c r="F196" s="4">
        <f t="shared" si="73"/>
        <v>2.719092710904607</v>
      </c>
    </row>
    <row r="197" spans="3:6" ht="10.050000000000001" customHeight="1" x14ac:dyDescent="0.2">
      <c r="C197" s="31">
        <v>9.0500000000000007</v>
      </c>
      <c r="D197" s="30">
        <f t="shared" si="62"/>
        <v>1.6671962837913439</v>
      </c>
      <c r="E197" s="4">
        <f t="shared" si="72"/>
        <v>5.0244789829600567E-2</v>
      </c>
      <c r="F197" s="4">
        <f t="shared" si="73"/>
        <v>2.729735632882234</v>
      </c>
    </row>
    <row r="198" spans="3:6" ht="10.050000000000001" customHeight="1" x14ac:dyDescent="0.2">
      <c r="C198" s="31">
        <v>9.1</v>
      </c>
      <c r="D198" s="30">
        <f t="shared" si="62"/>
        <v>1.6690843055984859</v>
      </c>
      <c r="E198" s="4">
        <f t="shared" si="72"/>
        <v>4.5069332641081594E-2</v>
      </c>
      <c r="F198" s="4">
        <f t="shared" si="73"/>
        <v>2.7404207458817229</v>
      </c>
    </row>
    <row r="199" spans="3:6" ht="10.050000000000001" customHeight="1" x14ac:dyDescent="0.2">
      <c r="C199" s="31">
        <v>9.15</v>
      </c>
      <c r="D199" s="30">
        <f t="shared" si="62"/>
        <v>1.6707023870626518</v>
      </c>
      <c r="E199" s="4">
        <f t="shared" si="72"/>
        <v>3.9834821885365024E-2</v>
      </c>
      <c r="F199" s="4">
        <f t="shared" si="73"/>
        <v>2.7511347224020648</v>
      </c>
    </row>
    <row r="200" spans="3:6" ht="10.050000000000001" customHeight="1" x14ac:dyDescent="0.2">
      <c r="C200" s="31">
        <v>9.1999999999999993</v>
      </c>
      <c r="D200" s="30">
        <f t="shared" si="62"/>
        <v>1.6720494479940624</v>
      </c>
      <c r="E200" s="4">
        <f t="shared" si="72"/>
        <v>3.4554913518189512E-2</v>
      </c>
      <c r="F200" s="4">
        <f t="shared" si="73"/>
        <v>2.7618642355368048</v>
      </c>
    </row>
    <row r="201" spans="3:6" ht="10.050000000000001" customHeight="1" x14ac:dyDescent="0.2">
      <c r="C201" s="31">
        <v>9.25</v>
      </c>
      <c r="D201" s="30">
        <f t="shared" si="62"/>
        <v>1.6731250775880528</v>
      </c>
      <c r="E201" s="4">
        <f t="shared" si="72"/>
        <v>2.9243225215444202E-2</v>
      </c>
      <c r="F201" s="4">
        <f t="shared" si="73"/>
        <v>2.7725959913088896</v>
      </c>
    </row>
    <row r="202" spans="3:6" ht="10.050000000000001" customHeight="1" x14ac:dyDescent="0.2">
      <c r="C202" s="31">
        <v>9.3000000000000007</v>
      </c>
      <c r="D202" s="30">
        <f t="shared" si="62"/>
        <v>1.6739295283160933</v>
      </c>
      <c r="E202" s="4">
        <f t="shared" si="72"/>
        <v>2.3913304567726446E-2</v>
      </c>
      <c r="F202" s="4">
        <f t="shared" si="73"/>
        <v>2.7833167605914837</v>
      </c>
    </row>
    <row r="203" spans="3:6" ht="10.050000000000001" customHeight="1" x14ac:dyDescent="0.2">
      <c r="C203" s="31">
        <v>9.35</v>
      </c>
      <c r="D203" s="30">
        <f t="shared" si="62"/>
        <v>1.674463708347407</v>
      </c>
      <c r="E203" s="4">
        <f t="shared" si="72"/>
        <v>1.8578597755373849E-2</v>
      </c>
      <c r="F203" s="4">
        <f t="shared" si="73"/>
        <v>2.7940134105452215</v>
      </c>
    </row>
    <row r="204" spans="3:6" ht="10.050000000000001" customHeight="1" x14ac:dyDescent="0.2">
      <c r="C204" s="31">
        <v>9.4</v>
      </c>
      <c r="D204" s="30">
        <f t="shared" si="62"/>
        <v>1.6747291725325535</v>
      </c>
      <c r="E204" s="4">
        <f t="shared" si="72"/>
        <v>1.3252418768361807E-2</v>
      </c>
      <c r="F204" s="4">
        <f t="shared" si="73"/>
        <v>2.8046729355075968</v>
      </c>
    </row>
    <row r="205" spans="3:6" ht="10.050000000000001" customHeight="1" x14ac:dyDescent="0.2">
      <c r="C205" s="31">
        <v>9.4499999999999993</v>
      </c>
      <c r="D205" s="30">
        <f t="shared" si="62"/>
        <v>1.6747281119830411</v>
      </c>
      <c r="E205" s="4">
        <f t="shared" si="72"/>
        <v>7.9479192367530871E-3</v>
      </c>
      <c r="F205" s="4">
        <f t="shared" si="73"/>
        <v>2.815282487268898</v>
      </c>
    </row>
    <row r="206" spans="3:6" ht="10.050000000000001" customHeight="1" x14ac:dyDescent="0.2">
      <c r="C206" s="31">
        <v>9.5</v>
      </c>
      <c r="D206" s="30">
        <f t="shared" si="62"/>
        <v>1.6744633422814519</v>
      </c>
      <c r="E206" s="4">
        <f t="shared" si="72"/>
        <v>2.6780589341308669E-3</v>
      </c>
      <c r="F206" s="4">
        <f t="shared" si="73"/>
        <v>2.8258294046723647</v>
      </c>
    </row>
    <row r="207" spans="3:6" ht="10.050000000000001" customHeight="1" x14ac:dyDescent="0.2">
      <c r="C207" s="31">
        <v>9.5500000000000007</v>
      </c>
      <c r="D207" s="30">
        <f t="shared" si="62"/>
        <v>1.67393829036219</v>
      </c>
      <c r="E207" s="4">
        <f t="shared" si="72"/>
        <v>-2.5444229858222478E-3</v>
      </c>
      <c r="F207" s="4">
        <f t="shared" si="73"/>
        <v>2.8363012424784615</v>
      </c>
    </row>
    <row r="208" spans="3:6" ht="10.050000000000001" customHeight="1" x14ac:dyDescent="0.2">
      <c r="C208" s="31">
        <v>9.6</v>
      </c>
      <c r="D208" s="30">
        <f t="shared" si="62"/>
        <v>1.6731569801054034</v>
      </c>
      <c r="E208" s="4">
        <f t="shared" si="72"/>
        <v>-7.707035960078823E-3</v>
      </c>
      <c r="F208" s="4">
        <f t="shared" si="73"/>
        <v>2.8466857994338697</v>
      </c>
    </row>
    <row r="209" spans="3:6" ht="10.050000000000001" customHeight="1" x14ac:dyDescent="0.2">
      <c r="C209" s="31">
        <v>9.65</v>
      </c>
      <c r="D209" s="30">
        <f t="shared" ref="D209:D272" si="74">C209-C209^3/3/FACT(3)+C209^5/5/FACT(5)-C209^7/7/FACT(7)+C209^9/9/FACT(9)-C209^11/11/FACT(11)+C209^13/13/FACT(13)-C209^15/15/FACT(15)+C209^17/17/FACT(17)-C209^19/19/FACT(19)+C209^21/21/FACT(21)-C209^23/23/FACT(23)+C209^25/25/FACT(25)-C209^27/27/FACT(27)+C209^29/29/FACT(29)-C209^31/31/FACT(31)+C209^33/33/FACT(33)-C209^35/35/FACT(35)+C209^37/37/FACT(37)-C209^39/39/FACT(39)+C209^41/41/FACT(41)-C209^43/43/FACT(43)+C209^45/45/FACT(45)-C209^47/47/FACT(47)+C209^49/49/FACT(49)-C209^51/51/FACT(51)+C209^53/53/FACT(53)-C209^55/55/FACT(55)+C209^57/57/FACT(57)-C209^59/59/FACT(59)+C209^61/61/FACT(61)-C209^63/63/FACT(63)+C209^65/65/FACT(65)-C209^67/67/FACT(67)+C209^69/69/FACT(69)-C209^71/71/FACT(71)+C209^73/73/FACT(73)-C209^75/75/FACT(75)+C209^77/77/FACT(77)-C209^79/79/FACT(79)+C209^81/81/FACT(81)-C209^83/83/FACT(83)+C209^85/85/FACT(85)-C209^87/87/FACT(87)+C209^89/89/FACT(89)-C209^91/91/FACT(91)+C209^93/93/FACT(93)-C209^95/95/FACT(95)+C209^97/97/FACT(97)-C209^99/99/FACT(99)+C209^101/101/FACT(101)-C209^103/103/FACT(103)</f>
        <v>1.6721240166862545</v>
      </c>
      <c r="E209" s="4">
        <f t="shared" si="72"/>
        <v>-1.2797565139173628E-2</v>
      </c>
      <c r="F209" s="4">
        <f t="shared" si="73"/>
        <v>2.8569711454900686</v>
      </c>
    </row>
    <row r="210" spans="3:6" ht="10.050000000000001" customHeight="1" x14ac:dyDescent="0.2">
      <c r="C210" s="31">
        <v>9.6999999999999993</v>
      </c>
      <c r="D210" s="30">
        <f t="shared" si="74"/>
        <v>1.6708445697273302</v>
      </c>
      <c r="E210" s="4">
        <f t="shared" si="72"/>
        <v>-1.7804097607419411E-2</v>
      </c>
      <c r="F210" s="4">
        <f t="shared" si="73"/>
        <v>2.8671456481167561</v>
      </c>
    </row>
    <row r="211" spans="3:6" ht="10.050000000000001" customHeight="1" x14ac:dyDescent="0.2">
      <c r="C211" s="31">
        <v>9.75</v>
      </c>
      <c r="D211" s="30">
        <f t="shared" si="74"/>
        <v>1.6693243553039752</v>
      </c>
      <c r="E211" s="4">
        <f t="shared" si="72"/>
        <v>-2.2715047648899311E-2</v>
      </c>
      <c r="F211" s="4">
        <f t="shared" si="73"/>
        <v>2.8771979976586555</v>
      </c>
    </row>
    <row r="212" spans="3:6" ht="10.050000000000001" customHeight="1" x14ac:dyDescent="0.2">
      <c r="C212" s="31">
        <v>9.8000000000000007</v>
      </c>
      <c r="D212" s="30">
        <f t="shared" si="74"/>
        <v>1.6675696168514011</v>
      </c>
      <c r="E212" s="4">
        <f t="shared" si="72"/>
        <v>-2.7519181011373295E-2</v>
      </c>
      <c r="F212" s="4">
        <f t="shared" si="73"/>
        <v>2.8871172316878995</v>
      </c>
    </row>
    <row r="213" spans="3:6" ht="10.050000000000001" customHeight="1" x14ac:dyDescent="0.2">
      <c r="C213" s="31">
        <v>9.85</v>
      </c>
      <c r="D213" s="30">
        <f t="shared" si="74"/>
        <v>1.6655871050289657</v>
      </c>
      <c r="E213" s="4">
        <f t="shared" si="72"/>
        <v>-3.2205638119933155E-2</v>
      </c>
      <c r="F213" s="4">
        <f t="shared" si="73"/>
        <v>2.896892758303931</v>
      </c>
    </row>
    <row r="214" spans="3:6" ht="10.050000000000001" customHeight="1" x14ac:dyDescent="0.2">
      <c r="C214" s="31">
        <v>9.9</v>
      </c>
      <c r="D214" s="30">
        <f t="shared" si="74"/>
        <v>1.6633840565957356</v>
      </c>
      <c r="E214" s="4">
        <f t="shared" si="72"/>
        <v>-3.676395619840811E-2</v>
      </c>
      <c r="F214" s="4">
        <f t="shared" si="73"/>
        <v>2.9065143783389527</v>
      </c>
    </row>
    <row r="215" spans="3:6" ht="10.050000000000001" customHeight="1" x14ac:dyDescent="0.2">
      <c r="C215" s="31">
        <v>9.9499999999999993</v>
      </c>
      <c r="D215" s="30">
        <f t="shared" si="74"/>
        <v>1.6609681723539929</v>
      </c>
      <c r="E215" s="4">
        <f t="shared" si="72"/>
        <v>-4.1184090256569661E-2</v>
      </c>
      <c r="F215" s="4">
        <f t="shared" si="73"/>
        <v>2.9159723064270713</v>
      </c>
    </row>
    <row r="216" spans="3:6" ht="10.050000000000001" customHeight="1" x14ac:dyDescent="0.2">
      <c r="C216" s="31">
        <v>10</v>
      </c>
      <c r="D216" s="30">
        <f t="shared" si="74"/>
        <v>1.658347594218877</v>
      </c>
      <c r="E216" s="4">
        <f t="shared" si="72"/>
        <v>-4.5456432905940591E-2</v>
      </c>
      <c r="F216" s="4">
        <f t="shared" si="73"/>
        <v>2.9252571908999863</v>
      </c>
    </row>
    <row r="217" spans="3:6" ht="10.050000000000001" customHeight="1" x14ac:dyDescent="0.2">
      <c r="C217" s="31">
        <v>10.050000000000001</v>
      </c>
      <c r="D217" s="30">
        <f t="shared" si="74"/>
        <v>1.6555308814765859</v>
      </c>
      <c r="E217" s="4">
        <f t="shared" si="72"/>
        <v>-4.9571832968578367E-2</v>
      </c>
      <c r="F217" s="4">
        <f t="shared" si="73"/>
        <v>2.9343601324736635</v>
      </c>
    </row>
    <row r="218" spans="3:6" ht="10.050000000000001" customHeight="1" x14ac:dyDescent="0.2">
      <c r="C218" s="31">
        <v>10.1</v>
      </c>
      <c r="D218" s="30">
        <f t="shared" si="74"/>
        <v>1.6525269862887737</v>
      </c>
      <c r="E218" s="4">
        <f t="shared" si="72"/>
        <v>-5.352161284674839E-2</v>
      </c>
      <c r="F218" s="4">
        <f t="shared" si="73"/>
        <v>2.9432727016939619</v>
      </c>
    </row>
    <row r="219" spans="3:6" ht="10.050000000000001" customHeight="1" x14ac:dyDescent="0.2">
      <c r="C219" s="31">
        <v>10.15</v>
      </c>
      <c r="D219" s="30">
        <f t="shared" si="74"/>
        <v>1.6493452285090136</v>
      </c>
      <c r="E219" s="4">
        <f t="shared" si="72"/>
        <v>-5.7297584625116915E-2</v>
      </c>
      <c r="F219" s="4">
        <f t="shared" si="73"/>
        <v>2.9519869551129134</v>
      </c>
    </row>
    <row r="220" spans="3:6" ht="10.050000000000001" customHeight="1" x14ac:dyDescent="0.2">
      <c r="C220" s="31">
        <v>10.199999999999999</v>
      </c>
      <c r="D220" s="30">
        <f t="shared" si="74"/>
        <v>1.6459952698729614</v>
      </c>
      <c r="E220" s="4">
        <f t="shared" si="72"/>
        <v>-6.089206487923926E-2</v>
      </c>
      <c r="F220" s="4">
        <f t="shared" si="73"/>
        <v>2.9604954501694647</v>
      </c>
    </row>
    <row r="221" spans="3:6" ht="10.050000000000001" customHeight="1" x14ac:dyDescent="0.2">
      <c r="C221" s="31">
        <v>10.25</v>
      </c>
      <c r="D221" s="30">
        <f t="shared" si="74"/>
        <v>1.6424870876268636</v>
      </c>
      <c r="E221" s="4">
        <f t="shared" si="72"/>
        <v>-6.4297888166687134E-2</v>
      </c>
      <c r="F221" s="4">
        <f t="shared" si="73"/>
        <v>2.9687912587511041</v>
      </c>
    </row>
    <row r="222" spans="3:6" ht="10.050000000000001" customHeight="1" x14ac:dyDescent="0.2">
      <c r="C222" s="31">
        <v>10.3</v>
      </c>
      <c r="D222" s="30">
        <f t="shared" si="74"/>
        <v>1.6388309476627956</v>
      </c>
      <c r="E222" s="4">
        <f t="shared" si="72"/>
        <v>-6.7508419182835677E-2</v>
      </c>
      <c r="F222" s="4">
        <f t="shared" si="73"/>
        <v>2.9768679794184254</v>
      </c>
    </row>
    <row r="223" spans="3:6" ht="10.050000000000001" customHeight="1" x14ac:dyDescent="0.2">
      <c r="C223" s="31">
        <v>10.35</v>
      </c>
      <c r="D223" s="30">
        <f t="shared" si="74"/>
        <v>1.6350373772213196</v>
      </c>
      <c r="E223" s="4">
        <f t="shared" si="72"/>
        <v>-7.0517563562733532E-2</v>
      </c>
      <c r="F223" s="4">
        <f t="shared" si="73"/>
        <v>2.9847197482741117</v>
      </c>
    </row>
    <row r="224" spans="3:6" ht="10.050000000000001" customHeight="1" x14ac:dyDescent="0.2">
      <c r="C224" s="31">
        <v>10.4</v>
      </c>
      <c r="D224" s="30">
        <f t="shared" si="74"/>
        <v>1.6311171372314335</v>
      </c>
      <c r="E224" s="4">
        <f t="shared" si="72"/>
        <v>-7.3319777318033186E-2</v>
      </c>
      <c r="F224" s="4">
        <f t="shared" si="73"/>
        <v>2.9923412484653604</v>
      </c>
    </row>
    <row r="225" spans="3:6" ht="10.050000000000001" customHeight="1" x14ac:dyDescent="0.2">
      <c r="C225" s="31">
        <v>10.45</v>
      </c>
      <c r="D225" s="30">
        <f t="shared" si="74"/>
        <v>1.6270811943569925</v>
      </c>
      <c r="E225" s="4">
        <f t="shared" si="72"/>
        <v>-7.591007489723145E-2</v>
      </c>
      <c r="F225" s="4">
        <f t="shared" si="73"/>
        <v>2.9997277183080517</v>
      </c>
    </row>
    <row r="226" spans="3:6" ht="10.050000000000001" customHeight="1" x14ac:dyDescent="0.2">
      <c r="C226" s="31">
        <v>10.5</v>
      </c>
      <c r="D226" s="30">
        <f t="shared" si="74"/>
        <v>1.6229406928080434</v>
      </c>
      <c r="E226" s="4">
        <f t="shared" si="72"/>
        <v>-7.8284035862467238E-2</v>
      </c>
      <c r="F226" s="4">
        <f t="shared" si="73"/>
        <v>3.0068749580259451</v>
      </c>
    </row>
    <row r="227" spans="3:6" ht="10.050000000000001" customHeight="1" x14ac:dyDescent="0.2">
      <c r="C227" s="31">
        <v>10.55</v>
      </c>
      <c r="D227" s="30">
        <f t="shared" si="74"/>
        <v>1.6187069259938149</v>
      </c>
      <c r="E227" s="4">
        <f t="shared" si="72"/>
        <v>-8.0437810180407521E-2</v>
      </c>
      <c r="F227" s="4">
        <f t="shared" si="73"/>
        <v>3.0137793351024826</v>
      </c>
    </row>
    <row r="228" spans="3:6" ht="10.050000000000001" customHeight="1" x14ac:dyDescent="0.2">
      <c r="C228" s="31">
        <v>10.6</v>
      </c>
      <c r="D228" s="30">
        <f t="shared" si="74"/>
        <v>1.6143913080777164</v>
      </c>
      <c r="E228" s="4">
        <f t="shared" si="72"/>
        <v>-8.2368122124745646E-2</v>
      </c>
      <c r="F228" s="4">
        <f t="shared" si="73"/>
        <v>3.0204377882427673</v>
      </c>
    </row>
    <row r="229" spans="3:6" ht="10.050000000000001" customHeight="1" x14ac:dyDescent="0.2">
      <c r="C229" s="31">
        <v>10.65</v>
      </c>
      <c r="D229" s="30">
        <f t="shared" si="74"/>
        <v>1.6100053455028707</v>
      </c>
      <c r="E229" s="4">
        <f t="shared" si="72"/>
        <v>-8.4072272794896818E-2</v>
      </c>
      <c r="F229" s="4">
        <f t="shared" si="73"/>
        <v>3.0268478299503307</v>
      </c>
    </row>
    <row r="230" spans="3:6" ht="10.050000000000001" customHeight="1" x14ac:dyDescent="0.2">
      <c r="C230" s="31">
        <v>10.7</v>
      </c>
      <c r="D230" s="30">
        <f t="shared" si="74"/>
        <v>1.6055606085541985</v>
      </c>
      <c r="E230" s="4">
        <f t="shared" si="72"/>
        <v>-8.5548141255461285E-2</v>
      </c>
      <c r="F230" s="4">
        <f t="shared" si="73"/>
        <v>3.0330075477233218</v>
      </c>
    </row>
    <row r="231" spans="3:6" ht="10.050000000000001" customHeight="1" x14ac:dyDescent="0.2">
      <c r="C231" s="31">
        <v>10.75</v>
      </c>
      <c r="D231" s="30">
        <f t="shared" si="74"/>
        <v>1.601068703022938</v>
      </c>
      <c r="E231" s="4">
        <f t="shared" si="72"/>
        <v>-8.6794184305316602E-2</v>
      </c>
      <c r="F231" s="4">
        <f t="shared" si="73"/>
        <v>3.0389156038789884</v>
      </c>
    </row>
    <row r="232" spans="3:6" ht="10.050000000000001" customHeight="1" x14ac:dyDescent="0.2">
      <c r="C232" s="31">
        <v>10.8</v>
      </c>
      <c r="D232" s="30">
        <f t="shared" si="74"/>
        <v>1.5965412420359364</v>
      </c>
      <c r="E232" s="4">
        <f t="shared" si="72"/>
        <v>-8.7809434888991955E-2</v>
      </c>
      <c r="F232" s="4">
        <f t="shared" si="73"/>
        <v>3.0445712340191657</v>
      </c>
    </row>
    <row r="233" spans="3:6" ht="10.050000000000001" customHeight="1" x14ac:dyDescent="0.2">
      <c r="C233" s="31">
        <v>10.85</v>
      </c>
      <c r="D233" s="30">
        <f t="shared" si="74"/>
        <v>1.5919898181173249</v>
      </c>
      <c r="E233" s="4">
        <f t="shared" si="72"/>
        <v>-8.8593499163916345E-2</v>
      </c>
      <c r="F233" s="4">
        <f t="shared" si="73"/>
        <v>3.0499742441503845</v>
      </c>
    </row>
    <row r="234" spans="3:6" ht="10.050000000000001" customHeight="1" x14ac:dyDescent="0.2">
      <c r="C234" s="31">
        <v>10.9</v>
      </c>
      <c r="D234" s="30">
        <f t="shared" si="74"/>
        <v>1.5874259755420377</v>
      </c>
      <c r="E234" s="4">
        <f t="shared" si="72"/>
        <v>-8.9146552243764443E-2</v>
      </c>
      <c r="F234" s="4">
        <f t="shared" si="73"/>
        <v>3.0551250064788626</v>
      </c>
    </row>
    <row r="235" spans="3:6" ht="10.050000000000001" customHeight="1" x14ac:dyDescent="0.2">
      <c r="C235" s="31">
        <v>10.95</v>
      </c>
      <c r="D235" s="30">
        <f t="shared" si="74"/>
        <v>1.582861183045194</v>
      </c>
      <c r="E235" s="4">
        <f t="shared" si="72"/>
        <v>-8.9469332635621956E-2</v>
      </c>
      <c r="F235" s="4">
        <f t="shared" si="73"/>
        <v>3.0600244538981314</v>
      </c>
    </row>
    <row r="236" spans="3:6" ht="10.050000000000001" customHeight="1" x14ac:dyDescent="0.2">
      <c r="C236" s="31">
        <v>11</v>
      </c>
      <c r="D236" s="30">
        <f t="shared" si="74"/>
        <v>1.5783068069456896</v>
      </c>
      <c r="E236" s="4">
        <f t="shared" si="72"/>
        <v>-8.9563135397024762E-2</v>
      </c>
      <c r="F236" s="4">
        <f t="shared" si="73"/>
        <v>3.0646740731953952</v>
      </c>
    </row>
    <row r="237" spans="3:6" ht="10.050000000000001" customHeight="1" x14ac:dyDescent="0.2">
      <c r="C237" s="31">
        <v>11.05</v>
      </c>
      <c r="D237" s="30">
        <f t="shared" si="74"/>
        <v>1.5737740847439212</v>
      </c>
      <c r="E237" s="4">
        <f t="shared" si="72"/>
        <v>-8.9429804037589822E-2</v>
      </c>
      <c r="F237" s="4">
        <f t="shared" si="73"/>
        <v>3.0690758970013516</v>
      </c>
    </row>
    <row r="238" spans="3:6" ht="10.050000000000001" customHeight="1" x14ac:dyDescent="0.2">
      <c r="C238" s="31">
        <v>11.1</v>
      </c>
      <c r="D238" s="30">
        <f t="shared" si="74"/>
        <v>1.5692740992534904</v>
      </c>
      <c r="E238" s="4">
        <f t="shared" si="72"/>
        <v>-8.9071721195598474E-2</v>
      </c>
      <c r="F238" s="4">
        <f t="shared" si="73"/>
        <v>3.0732324945138871</v>
      </c>
    </row>
    <row r="239" spans="3:6" ht="10.050000000000001" customHeight="1" x14ac:dyDescent="0.2">
      <c r="C239" s="31">
        <v>11.15</v>
      </c>
      <c r="D239" s="30">
        <f t="shared" si="74"/>
        <v>1.5648177533163399</v>
      </c>
      <c r="E239" s="4">
        <f t="shared" si="72"/>
        <v>-8.8491798120859499E-2</v>
      </c>
      <c r="F239" s="4">
        <f t="shared" si="73"/>
        <v>3.0771469610269877</v>
      </c>
    </row>
    <row r="240" spans="3:6" ht="10.050000000000001" customHeight="1" x14ac:dyDescent="0.2">
      <c r="C240" s="31">
        <v>11.2</v>
      </c>
      <c r="D240" s="30">
        <f t="shared" si="74"/>
        <v>1.5604157451648839</v>
      </c>
      <c r="E240" s="4">
        <f t="shared" si="72"/>
        <v>-8.7693462995702465E-2</v>
      </c>
      <c r="F240" s="4">
        <f t="shared" si="73"/>
        <v>3.0808229062967514</v>
      </c>
    </row>
    <row r="241" spans="3:6" ht="10.050000000000001" customHeight="1" x14ac:dyDescent="0.2">
      <c r="C241" s="31">
        <v>11.25</v>
      </c>
      <c r="D241" s="30">
        <f t="shared" si="74"/>
        <v>1.5560785444724927</v>
      </c>
      <c r="E241" s="4">
        <f t="shared" si="72"/>
        <v>-8.6680648134103588E-2</v>
      </c>
      <c r="F241" s="4">
        <f t="shared" si="73"/>
        <v>3.0842644417845331</v>
      </c>
    </row>
    <row r="242" spans="3:6" ht="10.050000000000001" customHeight="1" x14ac:dyDescent="0.2">
      <c r="C242" s="31">
        <v>11.3</v>
      </c>
      <c r="D242" s="30">
        <f t="shared" si="74"/>
        <v>1.5518163691516131</v>
      </c>
      <c r="E242" s="4">
        <f t="shared" si="72"/>
        <v>-8.5457776097094484E-2</v>
      </c>
      <c r="F242" s="4">
        <f t="shared" si="73"/>
        <v>3.0874761668153892</v>
      </c>
    </row>
    <row r="243" spans="3:6" ht="10.050000000000001" customHeight="1" x14ac:dyDescent="0.2">
      <c r="C243" s="31">
        <v>11.35</v>
      </c>
      <c r="D243" s="30">
        <f t="shared" si="74"/>
        <v>1.5476391629419131</v>
      </c>
      <c r="E243" s="4">
        <f t="shared" si="72"/>
        <v>-8.4029744761337177E-2</v>
      </c>
      <c r="F243" s="4">
        <f t="shared" si="73"/>
        <v>3.0904631536887486</v>
      </c>
    </row>
    <row r="244" spans="3:6" ht="10.050000000000001" customHeight="1" x14ac:dyDescent="0.2">
      <c r="C244" s="31">
        <v>11.4</v>
      </c>
      <c r="D244" s="30">
        <f t="shared" si="74"/>
        <v>1.5435565738391102</v>
      </c>
      <c r="E244" s="4">
        <f t="shared" si="72"/>
        <v>-8.2401911391110083E-2</v>
      </c>
      <c r="F244" s="4">
        <f t="shared" si="73"/>
        <v>3.0932309317915596</v>
      </c>
    </row>
    <row r="245" spans="3:6" ht="10.050000000000001" customHeight="1" x14ac:dyDescent="0.2">
      <c r="C245" s="31">
        <v>11.45</v>
      </c>
      <c r="D245" s="30">
        <f t="shared" si="74"/>
        <v>1.5395779334009976</v>
      </c>
      <c r="E245" s="4">
        <f t="shared" si="72"/>
        <v>-8.0580075750572355E-2</v>
      </c>
      <c r="F245" s="4">
        <f t="shared" si="73"/>
        <v>3.0957854707508208</v>
      </c>
    </row>
    <row r="246" spans="3:6" ht="10.050000000000001" customHeight="1" x14ac:dyDescent="0.2">
      <c r="C246" s="31">
        <v>11.5</v>
      </c>
      <c r="D246" s="30">
        <f t="shared" si="74"/>
        <v>1.5357122369821681</v>
      </c>
      <c r="E246" s="4">
        <f t="shared" si="72"/>
        <v>-7.8570462312953726E-2</v>
      </c>
      <c r="F246" s="4">
        <f t="shared" si="73"/>
        <v>3.0981331626821578</v>
      </c>
    </row>
    <row r="247" spans="3:6" ht="10.050000000000001" customHeight="1" x14ac:dyDescent="0.2">
      <c r="C247" s="31">
        <v>11.55</v>
      </c>
      <c r="D247" s="30">
        <f t="shared" si="74"/>
        <v>1.5319681249260779</v>
      </c>
      <c r="E247" s="4">
        <f t="shared" si="72"/>
        <v>-7.6379701605850947E-2</v>
      </c>
      <c r="F247" s="4">
        <f t="shared" si="73"/>
        <v>3.1002808035736535</v>
      </c>
    </row>
    <row r="248" spans="3:6" ht="10.050000000000001" customHeight="1" x14ac:dyDescent="0.2">
      <c r="C248" s="31">
        <v>11.6</v>
      </c>
      <c r="D248" s="30">
        <f t="shared" si="74"/>
        <v>1.5283538647575845</v>
      </c>
      <c r="E248" s="4">
        <f t="shared" si="72"/>
        <v>-7.4014810747296433E-2</v>
      </c>
      <c r="F248" s="4">
        <f t="shared" si="73"/>
        <v>3.1022355738596157</v>
      </c>
    </row>
    <row r="249" spans="3:6" ht="10.050000000000001" customHeight="1" x14ac:dyDescent="0.2">
      <c r="C249" s="31">
        <v>11.65</v>
      </c>
      <c r="D249" s="30">
        <f t="shared" si="74"/>
        <v>1.5248773344065256</v>
      </c>
      <c r="E249" s="4">
        <f t="shared" si="72"/>
        <v>-7.1483173228446439E-2</v>
      </c>
      <c r="F249" s="4">
        <f t="shared" si="73"/>
        <v>3.104005018240156</v>
      </c>
    </row>
    <row r="250" spans="3:6" ht="10.050000000000001" customHeight="1" x14ac:dyDescent="0.2">
      <c r="C250" s="31">
        <v>11.7</v>
      </c>
      <c r="D250" s="30">
        <f t="shared" si="74"/>
        <v>1.5215460064969604</v>
      </c>
      <c r="E250" s="4">
        <f t="shared" ref="E250:E313" si="75">LN(C250)+0.577215665-F250</f>
        <v>-6.879251798860242E-2</v>
      </c>
      <c r="F250" s="4">
        <f t="shared" ref="F250:F313" si="76">C250^2/2/FACT(2)-C250^4/4/FACT(4)+C250^6/6/FACT(6)-C250^8/8/FACT(8)+C250^10/10/FACT(10)-C250^12/12/FACT(12)+C250^14/14/FACT(14)-C250^16/16/FACT(16)+C250^18/18/FACT(18)-C250^20/20/FACT(20)+C250^22/22/FACT(22)-C250^24/24/FACT(24)+C250^26/26/FACT(26)-C250^28/28/FACT(28)+C250^30/30/FACT(30)-C250^32/32/FACT(32)+C250^34/34/FACT(34)-C250^36/36/FACT(36)+C250^38/38/FACT(38)-C250^40/40/FACT(40)+C250^42/42/FACT(42)-C250^44/44/FACT(44)+C250^46/46/FACT(46)-C250^48/48/FACT(48)+C250^50/50/FACT(50)-C250^52/52/FACT(52)+C250^54/54/FACT(54)-C250^56/56/FACT(56)+C250^58/58/FACT(58)-C250^60/60/FACT(60)+C250^62/62/FACT(62)-C250^64/64/FACT(64)+C250^66/66/FACT(66)-C250^68/68/FACT(68)+C250^70/70/FACT(70)-C250^72/72/FACT(72)+C250^74/74/FACT(74)-C250^76/76/FACT(76)+C250^78/78/FACT(78)-C250^80/80/FACT(80)+C250^82/82/FACT(82)-C250^84/84/FACT(84)+C250^86/86/FACT(86)-C250^88/88/FACT(88)+C250^90/90/FACT(90)-C250^92/92/FACT(92)+C250^94/94/FACT(94)-C250^96/96/FACT(96)+C250^98/98/FACT(98)-C250^100/100/FACT(100)+C250^102/102/FACT(102)-C250^104/104/FACT(104)</f>
        <v>3.1055970247923126</v>
      </c>
    </row>
    <row r="251" spans="3:6" ht="10.050000000000001" customHeight="1" x14ac:dyDescent="0.2">
      <c r="C251" s="31">
        <v>11.75</v>
      </c>
      <c r="D251" s="30">
        <f t="shared" si="74"/>
        <v>1.5183669337249652</v>
      </c>
      <c r="E251" s="4">
        <f t="shared" si="75"/>
        <v>-6.5950897839075484E-2</v>
      </c>
      <c r="F251" s="4">
        <f t="shared" si="76"/>
        <v>3.1070198034292438</v>
      </c>
    </row>
    <row r="252" spans="3:6" ht="10.050000000000001" customHeight="1" x14ac:dyDescent="0.2">
      <c r="C252" s="31">
        <v>11.8</v>
      </c>
      <c r="D252" s="30">
        <f t="shared" si="74"/>
        <v>1.5153467353562406</v>
      </c>
      <c r="E252" s="4">
        <f t="shared" si="75"/>
        <v>-6.296666729804512E-2</v>
      </c>
      <c r="F252" s="4">
        <f t="shared" si="76"/>
        <v>3.1082818637696641</v>
      </c>
    </row>
    <row r="253" spans="3:6" ht="10.050000000000001" customHeight="1" x14ac:dyDescent="0.2">
      <c r="C253" s="31">
        <v>11.85</v>
      </c>
      <c r="D253" s="30">
        <f t="shared" si="74"/>
        <v>1.5124915848645408</v>
      </c>
      <c r="E253" s="4">
        <f t="shared" si="75"/>
        <v>-5.9848459883042437E-2</v>
      </c>
      <c r="F253" s="4">
        <f t="shared" si="76"/>
        <v>3.1093919924641824</v>
      </c>
    </row>
    <row r="254" spans="3:6" ht="10.050000000000001" customHeight="1" x14ac:dyDescent="0.2">
      <c r="C254" s="31">
        <v>11.9</v>
      </c>
      <c r="D254" s="30">
        <f t="shared" si="74"/>
        <v>1.509807198728591</v>
      </c>
      <c r="E254" s="4">
        <f t="shared" si="75"/>
        <v>-5.6605164927913787E-2</v>
      </c>
      <c r="F254" s="4">
        <f t="shared" si="76"/>
        <v>3.1103592300453973</v>
      </c>
    </row>
    <row r="255" spans="3:6" ht="10.050000000000001" customHeight="1" x14ac:dyDescent="0.2">
      <c r="C255" s="31">
        <v>11.95</v>
      </c>
      <c r="D255" s="30">
        <f t="shared" si="74"/>
        <v>1.5072988264112286</v>
      </c>
      <c r="E255" s="4">
        <f t="shared" si="75"/>
        <v>-5.3245903970854158E-2</v>
      </c>
      <c r="F255" s="4">
        <f t="shared" si="76"/>
        <v>3.1111928473483736</v>
      </c>
    </row>
    <row r="256" spans="3:6" ht="10.050000000000001" customHeight="1" x14ac:dyDescent="0.2">
      <c r="C256" s="31">
        <v>12</v>
      </c>
      <c r="D256" s="30">
        <f t="shared" si="74"/>
        <v>1.5049712415261474</v>
      </c>
      <c r="E256" s="4">
        <f t="shared" si="75"/>
        <v>-4.978000678530714E-2</v>
      </c>
      <c r="F256" s="4">
        <f t="shared" si="76"/>
        <v>3.1119023215733077</v>
      </c>
    </row>
    <row r="257" spans="3:6" ht="10.050000000000001" customHeight="1" x14ac:dyDescent="0.2">
      <c r="C257" s="31">
        <v>12.05</v>
      </c>
      <c r="D257" s="30">
        <f t="shared" si="74"/>
        <v>1.502828734214303</v>
      </c>
      <c r="E257" s="4">
        <f t="shared" si="75"/>
        <v>-4.6216987107225549E-2</v>
      </c>
      <c r="F257" s="4">
        <f t="shared" si="76"/>
        <v>3.1124973120438897</v>
      </c>
    </row>
    <row r="258" spans="3:6" ht="10.050000000000001" customHeight="1" x14ac:dyDescent="0.2">
      <c r="C258" s="31">
        <v>12.1</v>
      </c>
      <c r="D258" s="30">
        <f t="shared" si="74"/>
        <v>1.5008751047274917</v>
      </c>
      <c r="E258" s="4">
        <f t="shared" si="75"/>
        <v>-4.2566518108271723E-2</v>
      </c>
      <c r="F258" s="4">
        <f t="shared" si="76"/>
        <v>3.1129876357109669</v>
      </c>
    </row>
    <row r="259" spans="3:6" ht="10.050000000000001" customHeight="1" x14ac:dyDescent="0.2">
      <c r="C259" s="31">
        <v>12.15</v>
      </c>
      <c r="D259" s="30">
        <f t="shared" si="74"/>
        <v>1.4991136582377438</v>
      </c>
      <c r="E259" s="4">
        <f t="shared" si="75"/>
        <v>-3.8838407694461008E-2</v>
      </c>
      <c r="F259" s="4">
        <f t="shared" si="76"/>
        <v>3.1133832424810186</v>
      </c>
    </row>
    <row r="260" spans="3:6" ht="10.050000000000001" customHeight="1" x14ac:dyDescent="0.2">
      <c r="C260" s="31">
        <v>12.2</v>
      </c>
      <c r="D260" s="30">
        <f t="shared" si="74"/>
        <v>1.4975472008661161</v>
      </c>
      <c r="E260" s="4">
        <f t="shared" si="75"/>
        <v>-3.5042573672645183E-2</v>
      </c>
      <c r="F260" s="4">
        <f t="shared" si="76"/>
        <v>3.1136941904118558</v>
      </c>
    </row>
    <row r="261" spans="3:6" ht="10.050000000000001" customHeight="1" x14ac:dyDescent="0.2">
      <c r="C261" s="31">
        <v>12.25</v>
      </c>
      <c r="D261" s="30">
        <f t="shared" si="74"/>
        <v>1.4961780369234925</v>
      </c>
      <c r="E261" s="4">
        <f t="shared" si="75"/>
        <v>-3.1189018852085137E-2</v>
      </c>
      <c r="F261" s="4">
        <f t="shared" si="76"/>
        <v>3.113930620842821</v>
      </c>
    </row>
    <row r="262" spans="3:6" ht="10.050000000000001" customHeight="1" x14ac:dyDescent="0.2">
      <c r="C262" s="31">
        <v>12.3</v>
      </c>
      <c r="D262" s="30">
        <f t="shared" si="74"/>
        <v>1.4950079673951744</v>
      </c>
      <c r="E262" s="4">
        <f t="shared" si="75"/>
        <v>-2.7287806138487802E-2</v>
      </c>
      <c r="F262" s="4">
        <f t="shared" si="76"/>
        <v>3.1141027335168596</v>
      </c>
    </row>
    <row r="263" spans="3:6" ht="10.050000000000001" customHeight="1" x14ac:dyDescent="0.2">
      <c r="C263" s="31">
        <v>12.35</v>
      </c>
      <c r="D263" s="30">
        <f t="shared" si="74"/>
        <v>1.4940382896094133</v>
      </c>
      <c r="E263" s="4">
        <f t="shared" si="75"/>
        <v>-2.3349033678782938E-2</v>
      </c>
      <c r="F263" s="4">
        <f t="shared" si="76"/>
        <v>3.1142207617527689</v>
      </c>
    </row>
    <row r="264" spans="3:6" ht="10.050000000000001" customHeight="1" x14ac:dyDescent="0.2">
      <c r="C264" s="31">
        <v>12.4</v>
      </c>
      <c r="D264" s="30">
        <f t="shared" si="74"/>
        <v>1.4932697981380694</v>
      </c>
      <c r="E264" s="4">
        <f t="shared" si="75"/>
        <v>-1.9382810116639781E-2</v>
      </c>
      <c r="F264" s="4">
        <f t="shared" si="76"/>
        <v>3.1142949477276307</v>
      </c>
    </row>
    <row r="265" spans="3:6" ht="10.050000000000001" customHeight="1" x14ac:dyDescent="0.2">
      <c r="C265" s="31">
        <v>12.45</v>
      </c>
      <c r="D265" s="30">
        <f t="shared" si="74"/>
        <v>1.49270278687063</v>
      </c>
      <c r="E265" s="4">
        <f t="shared" si="75"/>
        <v>-1.5399230013424248E-2</v>
      </c>
      <c r="F265" s="4">
        <f t="shared" si="76"/>
        <v>3.114335517924141</v>
      </c>
    </row>
    <row r="266" spans="3:6" ht="10.050000000000001" customHeight="1" x14ac:dyDescent="0.2">
      <c r="C266" s="31">
        <v>12.5</v>
      </c>
      <c r="D266" s="30">
        <f t="shared" si="74"/>
        <v>1.4923370522865738</v>
      </c>
      <c r="E266" s="4">
        <f t="shared" si="75"/>
        <v>-1.1408349496595971E-2</v>
      </c>
      <c r="F266" s="4">
        <f t="shared" si="76"/>
        <v>3.1143526588048513</v>
      </c>
    </row>
    <row r="267" spans="3:6" ht="10.050000000000001" customHeight="1" x14ac:dyDescent="0.2">
      <c r="C267" s="31">
        <v>12.55</v>
      </c>
      <c r="D267" s="30">
        <f t="shared" si="74"/>
        <v>1.4921718978790499</v>
      </c>
      <c r="E267" s="4">
        <f t="shared" si="75"/>
        <v>-7.4201621796845529E-3</v>
      </c>
      <c r="F267" s="4">
        <f t="shared" si="76"/>
        <v>3.1143564927574774</v>
      </c>
    </row>
    <row r="268" spans="3:6" ht="10.050000000000001" customHeight="1" x14ac:dyDescent="0.2">
      <c r="C268" s="31">
        <v>12.6</v>
      </c>
      <c r="D268" s="30">
        <f t="shared" si="74"/>
        <v>1.4922061397292483</v>
      </c>
      <c r="E268" s="4">
        <f t="shared" si="75"/>
        <v>-3.4445754306768883E-3</v>
      </c>
      <c r="F268" s="4">
        <f t="shared" si="76"/>
        <v>3.1143570543881087</v>
      </c>
    </row>
    <row r="269" spans="3:6" ht="10.050000000000001" customHeight="1" x14ac:dyDescent="0.2">
      <c r="C269" s="31">
        <v>12.65</v>
      </c>
      <c r="D269" s="30">
        <f t="shared" si="74"/>
        <v>1.4924381132074322</v>
      </c>
      <c r="E269" s="4">
        <f t="shared" si="75"/>
        <v>5.0861299197002552E-4</v>
      </c>
      <c r="F269" s="4">
        <f t="shared" si="76"/>
        <v>3.1143642671815597</v>
      </c>
    </row>
    <row r="270" spans="3:6" ht="10.050000000000001" customHeight="1" x14ac:dyDescent="0.2">
      <c r="C270" s="31">
        <v>12.7</v>
      </c>
      <c r="D270" s="30">
        <f t="shared" si="74"/>
        <v>1.4928656807674618</v>
      </c>
      <c r="E270" s="4">
        <f t="shared" si="75"/>
        <v>4.4297378417335054E-3</v>
      </c>
      <c r="F270" s="4">
        <f t="shared" si="76"/>
        <v>3.1143879206228124</v>
      </c>
    </row>
    <row r="271" spans="3:6" ht="10.050000000000001" customHeight="1" x14ac:dyDescent="0.2">
      <c r="C271" s="31">
        <v>12.75</v>
      </c>
      <c r="D271" s="30">
        <f t="shared" si="74"/>
        <v>1.4934862408192833</v>
      </c>
      <c r="E271" s="4">
        <f t="shared" si="75"/>
        <v>8.3092888068687643E-3</v>
      </c>
      <c r="F271" s="4">
        <f t="shared" si="76"/>
        <v>3.1144376477975664</v>
      </c>
    </row>
    <row r="272" spans="3:6" ht="10.050000000000001" customHeight="1" x14ac:dyDescent="0.2">
      <c r="C272" s="31">
        <v>12.8</v>
      </c>
      <c r="D272" s="30">
        <f t="shared" si="74"/>
        <v>1.4942967376418907</v>
      </c>
      <c r="E272" s="4">
        <f t="shared" si="75"/>
        <v>1.2137932390618555E-2</v>
      </c>
      <c r="F272" s="4">
        <f t="shared" si="76"/>
        <v>3.1145229035349531</v>
      </c>
    </row>
    <row r="273" spans="3:6" ht="10.050000000000001" customHeight="1" x14ac:dyDescent="0.2">
      <c r="C273" s="31">
        <v>12.85</v>
      </c>
      <c r="D273" s="30">
        <f t="shared" ref="D273:D336" si="77">C273-C273^3/3/FACT(3)+C273^5/5/FACT(5)-C273^7/7/FACT(7)+C273^9/9/FACT(9)-C273^11/11/FACT(11)+C273^13/13/FACT(13)-C273^15/15/FACT(15)+C273^17/17/FACT(17)-C273^19/19/FACT(19)+C273^21/21/FACT(21)-C273^23/23/FACT(23)+C273^25/25/FACT(25)-C273^27/27/FACT(27)+C273^29/29/FACT(29)-C273^31/31/FACT(31)+C273^33/33/FACT(33)-C273^35/35/FACT(35)+C273^37/37/FACT(37)-C273^39/39/FACT(39)+C273^41/41/FACT(41)-C273^43/43/FACT(43)+C273^45/45/FACT(45)-C273^47/47/FACT(47)+C273^49/49/FACT(49)-C273^51/51/FACT(51)+C273^53/53/FACT(53)-C273^55/55/FACT(55)+C273^57/57/FACT(57)-C273^59/59/FACT(59)+C273^61/61/FACT(61)-C273^63/63/FACT(63)+C273^65/65/FACT(65)-C273^67/67/FACT(67)+C273^69/69/FACT(69)-C273^71/71/FACT(71)+C273^73/73/FACT(73)-C273^75/75/FACT(75)+C273^77/77/FACT(77)-C273^79/79/FACT(79)+C273^81/81/FACT(81)-C273^83/83/FACT(83)+C273^85/85/FACT(85)-C273^87/87/FACT(87)+C273^89/89/FACT(89)-C273^91/91/FACT(91)+C273^93/93/FACT(93)-C273^95/95/FACT(95)+C273^97/97/FACT(97)-C273^99/99/FACT(99)+C273^101/101/FACT(101)-C273^103/103/FACT(103)</f>
        <v>1.4952936723126711</v>
      </c>
      <c r="E273" s="4">
        <f t="shared" si="75"/>
        <v>1.5906533200624295E-2</v>
      </c>
      <c r="F273" s="4">
        <f t="shared" si="76"/>
        <v>3.1146529431406043</v>
      </c>
    </row>
    <row r="274" spans="3:6" ht="10.050000000000001" customHeight="1" x14ac:dyDescent="0.2">
      <c r="C274" s="31">
        <v>12.9</v>
      </c>
      <c r="D274" s="30">
        <f t="shared" si="77"/>
        <v>1.4964731146203705</v>
      </c>
      <c r="E274" s="4">
        <f t="shared" si="75"/>
        <v>1.9606174611730864E-2</v>
      </c>
      <c r="F274" s="4">
        <f t="shared" si="76"/>
        <v>3.1148368017558958</v>
      </c>
    </row>
    <row r="275" spans="3:6" ht="10.050000000000001" customHeight="1" x14ac:dyDescent="0.2">
      <c r="C275" s="31">
        <v>12.95</v>
      </c>
      <c r="D275" s="30">
        <f t="shared" si="77"/>
        <v>1.4978307159114348</v>
      </c>
      <c r="E275" s="4">
        <f t="shared" si="75"/>
        <v>2.322817873091676E-2</v>
      </c>
      <c r="F275" s="4">
        <f t="shared" si="76"/>
        <v>3.11508327441463</v>
      </c>
    </row>
    <row r="276" spans="3:6" ht="10.050000000000001" customHeight="1" x14ac:dyDescent="0.2">
      <c r="C276" s="31">
        <v>13</v>
      </c>
      <c r="D276" s="30">
        <f t="shared" si="77"/>
        <v>1.4993617228628127</v>
      </c>
      <c r="E276" s="4">
        <f t="shared" si="75"/>
        <v>2.6764125663286897E-2</v>
      </c>
      <c r="F276" s="4">
        <f t="shared" si="76"/>
        <v>3.1154008967982501</v>
      </c>
    </row>
    <row r="277" spans="3:6" ht="10.050000000000001" customHeight="1" x14ac:dyDescent="0.2">
      <c r="C277" s="31">
        <v>13.05</v>
      </c>
      <c r="D277" s="30">
        <f t="shared" si="77"/>
        <v>1.5010609920961344</v>
      </c>
      <c r="E277" s="4">
        <f t="shared" si="75"/>
        <v>3.0205871994570366E-2</v>
      </c>
      <c r="F277" s="4">
        <f t="shared" si="76"/>
        <v>3.1157979267741318</v>
      </c>
    </row>
    <row r="278" spans="3:6" ht="10.050000000000001" customHeight="1" x14ac:dyDescent="0.2">
      <c r="C278" s="31">
        <v>13.1</v>
      </c>
      <c r="D278" s="30">
        <f t="shared" si="77"/>
        <v>1.5029230056481513</v>
      </c>
      <c r="E278" s="4">
        <f t="shared" si="75"/>
        <v>3.354556850111079E-2</v>
      </c>
      <c r="F278" s="4">
        <f t="shared" si="76"/>
        <v>3.1162823267059951</v>
      </c>
    </row>
    <row r="279" spans="3:6" ht="10.050000000000001" customHeight="1" x14ac:dyDescent="0.2">
      <c r="C279" s="31">
        <v>13.15</v>
      </c>
      <c r="D279" s="30">
        <f t="shared" si="77"/>
        <v>1.5049418872211127</v>
      </c>
      <c r="E279" s="4">
        <f t="shared" si="75"/>
        <v>3.6775676978863636E-2</v>
      </c>
      <c r="F279" s="4">
        <f t="shared" si="76"/>
        <v>3.1168617466449096</v>
      </c>
    </row>
    <row r="280" spans="3:6" ht="10.050000000000001" customHeight="1" x14ac:dyDescent="0.2">
      <c r="C280" s="31">
        <v>13.2</v>
      </c>
      <c r="D280" s="30">
        <f t="shared" si="77"/>
        <v>1.5071114191342818</v>
      </c>
      <c r="E280" s="4">
        <f t="shared" si="75"/>
        <v>3.9888986253492575E-2</v>
      </c>
      <c r="F280" s="4">
        <f t="shared" si="76"/>
        <v>3.1175435083388328</v>
      </c>
    </row>
    <row r="281" spans="3:6" ht="10.050000000000001" customHeight="1" x14ac:dyDescent="0.2">
      <c r="C281" s="31">
        <v>13.25</v>
      </c>
      <c r="D281" s="30">
        <f t="shared" si="77"/>
        <v>1.5094250600495056</v>
      </c>
      <c r="E281" s="4">
        <f t="shared" si="75"/>
        <v>4.2878627247949552E-2</v>
      </c>
      <c r="F281" s="4">
        <f t="shared" si="76"/>
        <v>3.1183345901842818</v>
      </c>
    </row>
    <row r="282" spans="3:6" ht="10.050000000000001" customHeight="1" x14ac:dyDescent="0.2">
      <c r="C282" s="31">
        <v>13.3</v>
      </c>
      <c r="D282" s="30">
        <f t="shared" si="77"/>
        <v>1.5118759632624661</v>
      </c>
      <c r="E282" s="4">
        <f t="shared" si="75"/>
        <v>4.5738087132989769E-2</v>
      </c>
      <c r="F282" s="4">
        <f t="shared" si="76"/>
        <v>3.1192416130947187</v>
      </c>
    </row>
    <row r="283" spans="3:6" ht="10.050000000000001" customHeight="1" x14ac:dyDescent="0.2">
      <c r="C283" s="31">
        <v>13.35</v>
      </c>
      <c r="D283" s="30">
        <f t="shared" si="77"/>
        <v>1.5144569956483827</v>
      </c>
      <c r="E283" s="4">
        <f t="shared" si="75"/>
        <v>4.8461222524562864E-2</v>
      </c>
      <c r="F283" s="4">
        <f t="shared" si="76"/>
        <v>3.1202708273216953</v>
      </c>
    </row>
    <row r="284" spans="3:6" ht="10.050000000000001" customHeight="1" x14ac:dyDescent="0.2">
      <c r="C284" s="31">
        <v>13.4</v>
      </c>
      <c r="D284" s="30">
        <f t="shared" si="77"/>
        <v>1.517160757140301</v>
      </c>
      <c r="E284" s="4">
        <f t="shared" si="75"/>
        <v>5.1042271683018114E-2</v>
      </c>
      <c r="F284" s="4">
        <f t="shared" si="76"/>
        <v>3.1214281002738478</v>
      </c>
    </row>
    <row r="285" spans="3:6" ht="10.050000000000001" customHeight="1" x14ac:dyDescent="0.2">
      <c r="C285" s="31">
        <v>13.45</v>
      </c>
      <c r="D285" s="30">
        <f t="shared" si="77"/>
        <v>1.5199796007162674</v>
      </c>
      <c r="E285" s="4">
        <f t="shared" si="75"/>
        <v>5.3475865715966187E-2</v>
      </c>
      <c r="F285" s="4">
        <f t="shared" si="76"/>
        <v>3.1227189053318822</v>
      </c>
    </row>
    <row r="286" spans="3:6" ht="10.050000000000001" customHeight="1" x14ac:dyDescent="0.2">
      <c r="C286" s="31">
        <v>13.5</v>
      </c>
      <c r="D286" s="30">
        <f t="shared" si="77"/>
        <v>1.5229056528134484</v>
      </c>
      <c r="E286" s="4">
        <f t="shared" si="75"/>
        <v>5.5757038752081822E-2</v>
      </c>
      <c r="F286" s="4">
        <f t="shared" si="76"/>
        <v>3.1241483116923017</v>
      </c>
    </row>
    <row r="287" spans="3:6" ht="10.050000000000001" customHeight="1" x14ac:dyDescent="0.2">
      <c r="C287" s="31">
        <v>13.55</v>
      </c>
      <c r="D287" s="30">
        <f t="shared" si="77"/>
        <v>1.5259308341714504</v>
      </c>
      <c r="E287" s="4">
        <f t="shared" si="75"/>
        <v>5.7881237072271663E-2</v>
      </c>
      <c r="F287" s="4">
        <f t="shared" si="76"/>
        <v>3.1257209752534387</v>
      </c>
    </row>
    <row r="288" spans="3:6" ht="10.050000000000001" customHeight="1" x14ac:dyDescent="0.2">
      <c r="C288" s="31">
        <v>13.6</v>
      </c>
      <c r="D288" s="30">
        <f t="shared" si="77"/>
        <v>1.5290468810111679</v>
      </c>
      <c r="E288" s="4">
        <f t="shared" si="75"/>
        <v>5.9844327189477298E-2</v>
      </c>
      <c r="F288" s="4">
        <f t="shared" si="76"/>
        <v>3.1274411305525289</v>
      </c>
    </row>
    <row r="289" spans="3:6" ht="10.050000000000001" customHeight="1" x14ac:dyDescent="0.2">
      <c r="C289" s="31">
        <v>13.65</v>
      </c>
      <c r="D289" s="30">
        <f t="shared" si="77"/>
        <v>1.5322453664983462</v>
      </c>
      <c r="E289" s="4">
        <f t="shared" si="75"/>
        <v>6.164260284431311E-2</v>
      </c>
      <c r="F289" s="4">
        <f t="shared" si="76"/>
        <v>3.129312583786656</v>
      </c>
    </row>
    <row r="290" spans="3:6" ht="10.050000000000001" customHeight="1" x14ac:dyDescent="0.2">
      <c r="C290" s="31">
        <v>13.7</v>
      </c>
      <c r="D290" s="30">
        <f t="shared" si="77"/>
        <v>1.5355177224565781</v>
      </c>
      <c r="E290" s="4">
        <f t="shared" si="75"/>
        <v>6.3272790936837353E-2</v>
      </c>
      <c r="F290" s="4">
        <f t="shared" si="76"/>
        <v>3.1313387068972416</v>
      </c>
    </row>
    <row r="291" spans="3:6" ht="10.050000000000001" customHeight="1" x14ac:dyDescent="0.2">
      <c r="C291" s="31">
        <v>13.75</v>
      </c>
      <c r="D291" s="30">
        <f t="shared" si="77"/>
        <v>1.5388552612545443</v>
      </c>
      <c r="E291" s="4">
        <f t="shared" si="75"/>
        <v>6.4732056362323487E-2</v>
      </c>
      <c r="F291" s="4">
        <f t="shared" si="76"/>
        <v>3.1335224327502567</v>
      </c>
    </row>
    <row r="292" spans="3:6" ht="10.050000000000001" customHeight="1" x14ac:dyDescent="0.2">
      <c r="C292" s="31">
        <v>13.8</v>
      </c>
      <c r="D292" s="30">
        <f t="shared" si="77"/>
        <v>1.5422491978450052</v>
      </c>
      <c r="E292" s="4">
        <f t="shared" si="75"/>
        <v>6.6018005778399225E-2</v>
      </c>
      <c r="F292" s="4">
        <f t="shared" si="76"/>
        <v>3.1358662513847597</v>
      </c>
    </row>
    <row r="293" spans="3:6" ht="10.050000000000001" customHeight="1" x14ac:dyDescent="0.2">
      <c r="C293" s="31">
        <v>13.85</v>
      </c>
      <c r="D293" s="30">
        <f t="shared" si="77"/>
        <v>1.5456906718854628</v>
      </c>
      <c r="E293" s="4">
        <f t="shared" si="75"/>
        <v>6.7128690240369604E-2</v>
      </c>
      <c r="F293" s="4">
        <f t="shared" si="76"/>
        <v>3.1383722073929783</v>
      </c>
    </row>
    <row r="294" spans="3:6" ht="10.050000000000001" customHeight="1" x14ac:dyDescent="0.2">
      <c r="C294" s="31">
        <v>13.9</v>
      </c>
      <c r="D294" s="30">
        <f t="shared" si="77"/>
        <v>1.5491707698286001</v>
      </c>
      <c r="E294" s="4">
        <f t="shared" si="75"/>
        <v>6.8062606785887159E-2</v>
      </c>
      <c r="F294" s="4">
        <f t="shared" si="76"/>
        <v>3.1410418983507591</v>
      </c>
    </row>
    <row r="295" spans="3:6" ht="10.050000000000001" customHeight="1" x14ac:dyDescent="0.2">
      <c r="C295" s="31">
        <v>13.95</v>
      </c>
      <c r="D295" s="30">
        <f t="shared" si="77"/>
        <v>1.5526805471033329</v>
      </c>
      <c r="E295" s="4">
        <f t="shared" si="75"/>
        <v>6.8818698926840671E-2</v>
      </c>
      <c r="F295" s="4">
        <f t="shared" si="76"/>
        <v>3.1438764743405341</v>
      </c>
    </row>
    <row r="296" spans="3:6" ht="10.050000000000001" customHeight="1" x14ac:dyDescent="0.2">
      <c r="C296" s="31">
        <v>14</v>
      </c>
      <c r="D296" s="30">
        <f t="shared" si="77"/>
        <v>1.5562110500789186</v>
      </c>
      <c r="E296" s="4">
        <f t="shared" si="75"/>
        <v>6.9396356025904993E-2</v>
      </c>
      <c r="F296" s="4">
        <f t="shared" si="76"/>
        <v>3.1468766385893536</v>
      </c>
    </row>
    <row r="297" spans="3:6" ht="10.050000000000001" customHeight="1" x14ac:dyDescent="0.2">
      <c r="C297" s="31">
        <v>14.05</v>
      </c>
      <c r="D297" s="30">
        <f t="shared" si="77"/>
        <v>1.559753338002021</v>
      </c>
      <c r="E297" s="4">
        <f t="shared" si="75"/>
        <v>6.9795411659840489E-2</v>
      </c>
      <c r="F297" s="4">
        <f t="shared" si="76"/>
        <v>3.1500426491199143</v>
      </c>
    </row>
    <row r="298" spans="3:6" ht="10.050000000000001" customHeight="1" x14ac:dyDescent="0.2">
      <c r="C298" s="31">
        <v>14.1</v>
      </c>
      <c r="D298" s="30">
        <f t="shared" si="77"/>
        <v>1.563298504699866</v>
      </c>
      <c r="E298" s="4">
        <f t="shared" si="75"/>
        <v>7.001614086675545E-2</v>
      </c>
      <c r="F298" s="4">
        <f t="shared" si="76"/>
        <v>3.1533743215173669</v>
      </c>
    </row>
    <row r="299" spans="3:6" ht="10.050000000000001" customHeight="1" x14ac:dyDescent="0.2">
      <c r="C299" s="31">
        <v>14.15</v>
      </c>
      <c r="D299" s="30">
        <f t="shared" si="77"/>
        <v>1.5668377000666931</v>
      </c>
      <c r="E299" s="4">
        <f t="shared" si="75"/>
        <v>7.0059256386453495E-2</v>
      </c>
      <c r="F299" s="4">
        <f t="shared" si="76"/>
        <v>3.1568710327027936</v>
      </c>
    </row>
    <row r="300" spans="3:6" ht="10.050000000000001" customHeight="1" x14ac:dyDescent="0.2">
      <c r="C300" s="31">
        <v>14.2</v>
      </c>
      <c r="D300" s="30">
        <f t="shared" si="77"/>
        <v>1.5703621512855575</v>
      </c>
      <c r="E300" s="4">
        <f t="shared" si="75"/>
        <v>6.9925903836644654E-2</v>
      </c>
      <c r="F300" s="4">
        <f t="shared" si="76"/>
        <v>3.1605317257705701</v>
      </c>
    </row>
    <row r="301" spans="3:6" ht="10.050000000000001" customHeight="1" x14ac:dyDescent="0.2">
      <c r="C301" s="31">
        <v>14.25</v>
      </c>
      <c r="D301" s="30">
        <f t="shared" si="77"/>
        <v>1.5738631836310177</v>
      </c>
      <c r="E301" s="4">
        <f t="shared" si="75"/>
        <v>6.9617655911673459E-2</v>
      </c>
      <c r="F301" s="4">
        <f t="shared" si="76"/>
        <v>3.1643549158029858</v>
      </c>
    </row>
    <row r="302" spans="3:6" ht="10.050000000000001" customHeight="1" x14ac:dyDescent="0.2">
      <c r="C302" s="31">
        <v>14.3</v>
      </c>
      <c r="D302" s="30">
        <f t="shared" si="77"/>
        <v>1.5773322410597792</v>
      </c>
      <c r="E302" s="4">
        <f t="shared" si="75"/>
        <v>6.9136505566838924E-2</v>
      </c>
      <c r="F302" s="4">
        <f t="shared" si="76"/>
        <v>3.1683386966990228</v>
      </c>
    </row>
    <row r="303" spans="3:6" ht="10.050000000000001" customHeight="1" x14ac:dyDescent="0.2">
      <c r="C303" s="31">
        <v>14.35</v>
      </c>
      <c r="D303" s="30">
        <f t="shared" si="77"/>
        <v>1.5807609061770289</v>
      </c>
      <c r="E303" s="4">
        <f t="shared" si="75"/>
        <v>6.8484858240844382E-2</v>
      </c>
      <c r="F303" s="4">
        <f t="shared" si="76"/>
        <v>3.1724807489647855</v>
      </c>
    </row>
    <row r="304" spans="3:6" ht="10.050000000000001" customHeight="1" x14ac:dyDescent="0.2">
      <c r="C304" s="31">
        <v>14.4</v>
      </c>
      <c r="D304" s="30">
        <f t="shared" si="77"/>
        <v>1.5841409199003842</v>
      </c>
      <c r="E304" s="4">
        <f t="shared" si="75"/>
        <v>6.7665523109759373E-2</v>
      </c>
      <c r="F304" s="4">
        <f t="shared" si="76"/>
        <v>3.1767783484721952</v>
      </c>
    </row>
    <row r="305" spans="3:6" ht="10.050000000000001" customHeight="1" x14ac:dyDescent="0.2">
      <c r="C305" s="31">
        <v>14.45</v>
      </c>
      <c r="D305" s="30">
        <f t="shared" si="77"/>
        <v>1.5874642004801613</v>
      </c>
      <c r="E305" s="4">
        <f t="shared" si="75"/>
        <v>6.6681703474153586E-2</v>
      </c>
      <c r="F305" s="4">
        <f t="shared" si="76"/>
        <v>3.1812283760842872</v>
      </c>
    </row>
    <row r="306" spans="3:6" ht="10.050000000000001" customHeight="1" x14ac:dyDescent="0.2">
      <c r="C306" s="31">
        <v>14.5</v>
      </c>
      <c r="D306" s="30">
        <f t="shared" si="77"/>
        <v>1.5907228620731451</v>
      </c>
      <c r="E306" s="4">
        <f t="shared" si="75"/>
        <v>6.5536986224100868E-2</v>
      </c>
      <c r="F306" s="4">
        <f t="shared" si="76"/>
        <v>3.1858273282024281</v>
      </c>
    </row>
    <row r="307" spans="3:6" ht="10.050000000000001" customHeight="1" x14ac:dyDescent="0.2">
      <c r="C307" s="31">
        <v>14.55</v>
      </c>
      <c r="D307" s="30">
        <f t="shared" si="77"/>
        <v>1.5939092326230975</v>
      </c>
      <c r="E307" s="4">
        <f t="shared" si="75"/>
        <v>6.4235330441980043E-2</v>
      </c>
      <c r="F307" s="4">
        <f t="shared" si="76"/>
        <v>3.1905713281755212</v>
      </c>
    </row>
    <row r="308" spans="3:6" ht="10.050000000000001" customHeight="1" x14ac:dyDescent="0.2">
      <c r="C308" s="31">
        <v>14.6</v>
      </c>
      <c r="D308" s="30">
        <f t="shared" si="77"/>
        <v>1.5970158711595481</v>
      </c>
      <c r="E308" s="4">
        <f t="shared" si="75"/>
        <v>6.2781055207758119E-2</v>
      </c>
      <c r="F308" s="4">
        <f t="shared" si="76"/>
        <v>3.195456138506533</v>
      </c>
    </row>
    <row r="309" spans="3:6" ht="10.050000000000001" customHeight="1" x14ac:dyDescent="0.2">
      <c r="C309" s="31">
        <v>14.65</v>
      </c>
      <c r="D309" s="30">
        <f t="shared" si="77"/>
        <v>1.6000355844150567</v>
      </c>
      <c r="E309" s="4">
        <f t="shared" si="75"/>
        <v>6.1178826586185231E-2</v>
      </c>
      <c r="F309" s="4">
        <f t="shared" si="76"/>
        <v>3.2004771738768909</v>
      </c>
    </row>
    <row r="310" spans="3:6" ht="10.050000000000001" customHeight="1" x14ac:dyDescent="0.2">
      <c r="C310" s="31">
        <v>14.7</v>
      </c>
      <c r="D310" s="30">
        <f t="shared" si="77"/>
        <v>1.6029614427260335</v>
      </c>
      <c r="E310" s="4">
        <f t="shared" si="75"/>
        <v>5.9433643880323572E-2</v>
      </c>
      <c r="F310" s="4">
        <f t="shared" si="76"/>
        <v>3.2056295149043672</v>
      </c>
    </row>
    <row r="311" spans="3:6" ht="10.050000000000001" customHeight="1" x14ac:dyDescent="0.2">
      <c r="C311" s="31">
        <v>14.75</v>
      </c>
      <c r="D311" s="30">
        <f t="shared" si="77"/>
        <v>1.6057867951760123</v>
      </c>
      <c r="E311" s="4">
        <f t="shared" si="75"/>
        <v>5.7550825148654727E-2</v>
      </c>
      <c r="F311" s="4">
        <f t="shared" si="76"/>
        <v>3.210907922637174</v>
      </c>
    </row>
    <row r="312" spans="3:6" ht="10.050000000000001" customHeight="1" x14ac:dyDescent="0.2">
      <c r="C312" s="31">
        <v>14.8</v>
      </c>
      <c r="D312" s="30">
        <f t="shared" si="77"/>
        <v>1.6085052839730833</v>
      </c>
      <c r="E312" s="4">
        <f t="shared" si="75"/>
        <v>5.5535992111545252E-2</v>
      </c>
      <c r="F312" s="4">
        <f t="shared" si="76"/>
        <v>3.2163068536585242</v>
      </c>
    </row>
    <row r="313" spans="3:6" ht="10.050000000000001" customHeight="1" x14ac:dyDescent="0.2">
      <c r="C313" s="31">
        <v>14.85</v>
      </c>
      <c r="D313" s="30">
        <f t="shared" si="77"/>
        <v>1.6111108580589955</v>
      </c>
      <c r="E313" s="4">
        <f t="shared" si="75"/>
        <v>5.3395054318777557E-2</v>
      </c>
      <c r="F313" s="4">
        <f t="shared" si="76"/>
        <v>3.2218204759299307</v>
      </c>
    </row>
    <row r="314" spans="3:6" ht="10.050000000000001" customHeight="1" x14ac:dyDescent="0.2">
      <c r="C314" s="31">
        <v>14.9</v>
      </c>
      <c r="D314" s="30">
        <f t="shared" si="77"/>
        <v>1.613597785813546</v>
      </c>
      <c r="E314" s="4">
        <f t="shared" ref="E314:E377" si="78">LN(C314)+0.577215665-F314</f>
        <v>5.1134192751995933E-2</v>
      </c>
      <c r="F314" s="4">
        <f t="shared" ref="F314:F377" si="79">C314^2/2/FACT(2)-C314^4/4/FACT(4)+C314^6/6/FACT(6)-C314^8/8/FACT(8)+C314^10/10/FACT(10)-C314^12/12/FACT(12)+C314^14/14/FACT(14)-C314^16/16/FACT(16)+C314^18/18/FACT(18)-C314^20/20/FACT(20)+C314^22/22/FACT(22)-C314^24/24/FACT(24)+C314^26/26/FACT(26)-C314^28/28/FACT(28)+C314^30/30/FACT(30)-C314^32/32/FACT(32)+C314^34/34/FACT(34)-C314^36/36/FACT(36)+C314^38/38/FACT(38)-C314^40/40/FACT(40)+C314^42/42/FACT(42)-C314^44/44/FACT(44)+C314^46/46/FACT(46)-C314^48/48/FACT(48)+C314^50/50/FACT(50)-C314^52/52/FACT(52)+C314^54/54/FACT(54)-C314^56/56/FACT(56)+C314^58/58/FACT(58)-C314^60/60/FACT(60)+C314^62/62/FACT(62)-C314^64/64/FACT(64)+C314^66/66/FACT(66)-C314^68/68/FACT(68)+C314^70/70/FACT(70)-C314^72/72/FACT(72)+C314^74/74/FACT(74)-C314^76/76/FACT(76)+C314^78/78/FACT(78)-C314^80/80/FACT(80)+C314^82/82/FACT(82)-C314^84/84/FACT(84)+C314^86/86/FACT(86)-C314^88/88/FACT(88)+C314^90/90/FACT(90)-C314^92/92/FACT(92)+C314^94/94/FACT(94)-C314^96/96/FACT(96)+C314^98/98/FACT(98)-C314^100/100/FACT(100)+C314^102/102/FACT(102)-C314^104/104/FACT(104)</f>
        <v>3.2274426851994171</v>
      </c>
    </row>
    <row r="315" spans="3:6" ht="10.050000000000001" customHeight="1" x14ac:dyDescent="0.2">
      <c r="C315" s="31">
        <v>14.95</v>
      </c>
      <c r="D315" s="30">
        <f t="shared" si="77"/>
        <v>1.6159606670117241</v>
      </c>
      <c r="E315" s="4">
        <f t="shared" si="78"/>
        <v>4.8759843017251114E-2</v>
      </c>
      <c r="F315" s="4">
        <f t="shared" si="79"/>
        <v>3.2331671218194442</v>
      </c>
    </row>
    <row r="316" spans="3:6" ht="10.050000000000001" customHeight="1" x14ac:dyDescent="0.2">
      <c r="C316" s="31">
        <v>15</v>
      </c>
      <c r="D316" s="30">
        <f t="shared" si="77"/>
        <v>1.6181944437056146</v>
      </c>
      <c r="E316" s="4">
        <f t="shared" si="78"/>
        <v>4.6278677775900778E-2</v>
      </c>
      <c r="F316" s="4">
        <f t="shared" si="79"/>
        <v>3.2389871883263095</v>
      </c>
    </row>
    <row r="317" spans="3:6" ht="10.050000000000001" customHeight="1" x14ac:dyDescent="0.2">
      <c r="C317" s="31">
        <v>15.05</v>
      </c>
      <c r="D317" s="30">
        <f t="shared" si="77"/>
        <v>1.6202944104798238</v>
      </c>
      <c r="E317" s="4">
        <f t="shared" si="78"/>
        <v>4.3697588949626276E-2</v>
      </c>
      <c r="F317" s="4">
        <f t="shared" si="79"/>
        <v>3.2448960672452585</v>
      </c>
    </row>
    <row r="318" spans="3:6" ht="10.050000000000001" customHeight="1" x14ac:dyDescent="0.2">
      <c r="C318" s="31">
        <v>15.1</v>
      </c>
      <c r="D318" s="30">
        <f t="shared" si="77"/>
        <v>1.6222562235480198</v>
      </c>
      <c r="E318" s="4">
        <f t="shared" si="78"/>
        <v>4.1023669387136419E-2</v>
      </c>
      <c r="F318" s="4">
        <f t="shared" si="79"/>
        <v>3.2508867394337426</v>
      </c>
    </row>
    <row r="319" spans="3:6" ht="10.050000000000001" customHeight="1" x14ac:dyDescent="0.2">
      <c r="C319" s="31">
        <v>15.15</v>
      </c>
      <c r="D319" s="30">
        <f t="shared" si="77"/>
        <v>1.6240759089989549</v>
      </c>
      <c r="E319" s="4">
        <f t="shared" si="78"/>
        <v>3.8264194158051268E-2</v>
      </c>
      <c r="F319" s="4">
        <f t="shared" si="79"/>
        <v>3.2569520027973269</v>
      </c>
    </row>
    <row r="320" spans="3:6" ht="10.050000000000001" customHeight="1" x14ac:dyDescent="0.2">
      <c r="C320" s="31">
        <v>15.2</v>
      </c>
      <c r="D320" s="30">
        <f t="shared" si="77"/>
        <v>1.6257498701311039</v>
      </c>
      <c r="E320" s="4">
        <f t="shared" si="78"/>
        <v>3.5426601600085927E-2</v>
      </c>
      <c r="F320" s="4">
        <f t="shared" si="79"/>
        <v>3.2630844912521444</v>
      </c>
    </row>
    <row r="321" spans="3:6" ht="10.050000000000001" customHeight="1" x14ac:dyDescent="0.2">
      <c r="C321" s="31">
        <v>15.25</v>
      </c>
      <c r="D321" s="30">
        <f t="shared" si="77"/>
        <v>1.6272748938084962</v>
      </c>
      <c r="E321" s="4">
        <f t="shared" si="78"/>
        <v>3.2518474025541977E-2</v>
      </c>
      <c r="F321" s="4">
        <f t="shared" si="79"/>
        <v>3.2692766940278783</v>
      </c>
    </row>
    <row r="322" spans="3:6" ht="10.050000000000001" customHeight="1" x14ac:dyDescent="0.2">
      <c r="C322" s="31">
        <v>15.3</v>
      </c>
      <c r="D322" s="30">
        <f t="shared" si="77"/>
        <v>1.6286481557702661</v>
      </c>
      <c r="E322" s="4">
        <f t="shared" si="78"/>
        <v>2.9547518220868874E-2</v>
      </c>
      <c r="F322" s="4">
        <f t="shared" si="79"/>
        <v>3.2755209751775212</v>
      </c>
    </row>
    <row r="323" spans="3:6" ht="10.050000000000001" customHeight="1" x14ac:dyDescent="0.2">
      <c r="C323" s="31">
        <v>15.35</v>
      </c>
      <c r="D323" s="30">
        <f t="shared" si="77"/>
        <v>1.6298672250545947</v>
      </c>
      <c r="E323" s="4">
        <f t="shared" si="78"/>
        <v>2.6521545798194435E-2</v>
      </c>
      <c r="F323" s="4">
        <f t="shared" si="79"/>
        <v>3.2818095932350118</v>
      </c>
    </row>
    <row r="324" spans="3:6" ht="10.050000000000001" customHeight="1" x14ac:dyDescent="0.2">
      <c r="C324" s="31">
        <v>15.4</v>
      </c>
      <c r="D324" s="30">
        <f t="shared" si="77"/>
        <v>1.6309300674129703</v>
      </c>
      <c r="E324" s="4">
        <f t="shared" si="78"/>
        <v>2.3448453345405351E-2</v>
      </c>
      <c r="F324" s="4">
        <f t="shared" si="79"/>
        <v>3.288134721074178</v>
      </c>
    </row>
    <row r="325" spans="3:6" ht="10.050000000000001" customHeight="1" x14ac:dyDescent="0.2">
      <c r="C325" s="31">
        <v>15.45</v>
      </c>
      <c r="D325" s="30">
        <f t="shared" si="77"/>
        <v>1.6318350477152088</v>
      </c>
      <c r="E325" s="4">
        <f t="shared" si="78"/>
        <v>2.0336202610842236E-2</v>
      </c>
      <c r="F325" s="4">
        <f t="shared" si="79"/>
        <v>3.2944884657329121</v>
      </c>
    </row>
    <row r="326" spans="3:6" ht="10.050000000000001" customHeight="1" x14ac:dyDescent="0.2">
      <c r="C326" s="31">
        <v>15.5</v>
      </c>
      <c r="D326" s="30">
        <f t="shared" si="77"/>
        <v>1.6325809314250996</v>
      </c>
      <c r="E326" s="4">
        <f t="shared" si="78"/>
        <v>1.7192800499607586E-2</v>
      </c>
      <c r="F326" s="4">
        <f t="shared" si="79"/>
        <v>3.3008628884255931</v>
      </c>
    </row>
    <row r="327" spans="3:6" ht="10.050000000000001" customHeight="1" x14ac:dyDescent="0.2">
      <c r="C327" s="31">
        <v>15.55</v>
      </c>
      <c r="D327" s="30">
        <f t="shared" si="77"/>
        <v>1.6331668849667278</v>
      </c>
      <c r="E327" s="4">
        <f t="shared" si="78"/>
        <v>1.40262792597321E-2</v>
      </c>
      <c r="F327" s="4">
        <f t="shared" si="79"/>
        <v>3.3072500243655112</v>
      </c>
    </row>
    <row r="328" spans="3:6" ht="10.050000000000001" customHeight="1" x14ac:dyDescent="0.2">
      <c r="C328" s="31">
        <v>15.6</v>
      </c>
      <c r="D328" s="30">
        <f t="shared" si="77"/>
        <v>1.6335924753255895</v>
      </c>
      <c r="E328" s="4">
        <f t="shared" si="78"/>
        <v>1.084467659354571E-2</v>
      </c>
      <c r="F328" s="4">
        <f t="shared" si="79"/>
        <v>3.3136419026619452</v>
      </c>
    </row>
    <row r="329" spans="3:6" ht="10.050000000000001" customHeight="1" x14ac:dyDescent="0.2">
      <c r="C329" s="31">
        <v>15.65</v>
      </c>
      <c r="D329" s="30">
        <f t="shared" si="77"/>
        <v>1.6338576684732375</v>
      </c>
      <c r="E329" s="4">
        <f t="shared" si="78"/>
        <v>7.6560159214760226E-3</v>
      </c>
      <c r="F329" s="4">
        <f t="shared" si="79"/>
        <v>3.3200305660646863</v>
      </c>
    </row>
    <row r="330" spans="3:6" ht="10.050000000000001" customHeight="1" x14ac:dyDescent="0.2">
      <c r="C330" s="31">
        <v>15.7</v>
      </c>
      <c r="D330" s="30">
        <f t="shared" si="77"/>
        <v>1.6339628269132564</v>
      </c>
      <c r="E330" s="4">
        <f t="shared" si="78"/>
        <v>4.4682868303729251E-3</v>
      </c>
      <c r="F330" s="4">
        <f t="shared" si="79"/>
        <v>3.3264080905238895</v>
      </c>
    </row>
    <row r="331" spans="3:6" ht="10.050000000000001" customHeight="1" x14ac:dyDescent="0.2">
      <c r="C331" s="31">
        <v>15.75</v>
      </c>
      <c r="D331" s="30">
        <f t="shared" si="77"/>
        <v>1.6339087063811919</v>
      </c>
      <c r="E331" s="4">
        <f t="shared" si="78"/>
        <v>1.2894257909499274E-3</v>
      </c>
      <c r="F331" s="4">
        <f t="shared" si="79"/>
        <v>3.3327666044806925</v>
      </c>
    </row>
    <row r="332" spans="3:6" ht="10.050000000000001" customHeight="1" x14ac:dyDescent="0.2">
      <c r="C332" s="31">
        <v>15.8</v>
      </c>
      <c r="D332" s="30">
        <f t="shared" si="77"/>
        <v>1.6336964514498566</v>
      </c>
      <c r="E332" s="4">
        <f t="shared" si="78"/>
        <v>-1.87270311136567E-3</v>
      </c>
      <c r="F332" s="4">
        <f t="shared" si="79"/>
        <v>3.3390983081442864</v>
      </c>
    </row>
    <row r="333" spans="3:6" ht="10.050000000000001" customHeight="1" x14ac:dyDescent="0.2">
      <c r="C333" s="31">
        <v>15.85</v>
      </c>
      <c r="D333" s="30">
        <f t="shared" si="77"/>
        <v>1.6333275901940927</v>
      </c>
      <c r="E333" s="4">
        <f t="shared" si="78"/>
        <v>-5.0103268846855009E-3</v>
      </c>
      <c r="F333" s="4">
        <f t="shared" si="79"/>
        <v>3.3453954922079752</v>
      </c>
    </row>
    <row r="334" spans="3:6" ht="10.050000000000001" customHeight="1" x14ac:dyDescent="0.2">
      <c r="C334" s="31">
        <v>15.9</v>
      </c>
      <c r="D334" s="30">
        <f t="shared" si="77"/>
        <v>1.6328040281675436</v>
      </c>
      <c r="E334" s="4">
        <f t="shared" si="78"/>
        <v>-8.1157821845727618E-3</v>
      </c>
      <c r="F334" s="4">
        <f t="shared" si="79"/>
        <v>3.351650556410759</v>
      </c>
    </row>
    <row r="335" spans="3:6" ht="10.050000000000001" customHeight="1" x14ac:dyDescent="0.2">
      <c r="C335" s="31">
        <v>15.95</v>
      </c>
      <c r="D335" s="30">
        <f t="shared" si="77"/>
        <v>1.6321280413742683</v>
      </c>
      <c r="E335" s="4">
        <f t="shared" si="78"/>
        <v>-1.1181533314573056E-2</v>
      </c>
      <c r="F335" s="4">
        <f t="shared" si="79"/>
        <v>3.3578560275454268</v>
      </c>
    </row>
    <row r="336" spans="3:6" ht="10.050000000000001" customHeight="1" x14ac:dyDescent="0.2">
      <c r="C336" s="31">
        <v>16</v>
      </c>
      <c r="D336" s="30">
        <f t="shared" si="77"/>
        <v>1.6313022682758174</v>
      </c>
      <c r="E336" s="4">
        <f t="shared" si="78"/>
        <v>-1.4200190020877912E-2</v>
      </c>
      <c r="F336" s="4">
        <f t="shared" si="79"/>
        <v>3.3640045772606593</v>
      </c>
    </row>
    <row r="337" spans="3:6" ht="10.050000000000001" customHeight="1" x14ac:dyDescent="0.2">
      <c r="C337" s="31">
        <v>16.05</v>
      </c>
      <c r="D337" s="30">
        <f t="shared" ref="D337:D400" si="80">C337-C337^3/3/FACT(3)+C337^5/5/FACT(5)-C337^7/7/FACT(7)+C337^9/9/FACT(9)-C337^11/11/FACT(11)+C337^13/13/FACT(13)-C337^15/15/FACT(15)+C337^17/17/FACT(17)-C337^19/19/FACT(19)+C337^21/21/FACT(21)-C337^23/23/FACT(23)+C337^25/25/FACT(25)-C337^27/27/FACT(27)+C337^29/29/FACT(29)-C337^31/31/FACT(31)+C337^33/33/FACT(33)-C337^35/35/FACT(35)+C337^37/37/FACT(37)-C337^39/39/FACT(39)+C337^41/41/FACT(41)-C337^43/43/FACT(43)+C337^45/45/FACT(45)-C337^47/47/FACT(47)+C337^49/49/FACT(49)-C337^51/51/FACT(51)+C337^53/53/FACT(53)-C337^55/55/FACT(55)+C337^57/57/FACT(57)-C337^59/59/FACT(59)+C337^61/61/FACT(61)-C337^63/63/FACT(63)+C337^65/65/FACT(65)-C337^67/67/FACT(67)+C337^69/69/FACT(69)-C337^71/71/FACT(71)+C337^73/73/FACT(73)-C337^75/75/FACT(75)+C337^77/77/FACT(77)-C337^79/79/FACT(79)+C337^81/81/FACT(81)-C337^83/83/FACT(83)+C337^85/85/FACT(85)-C337^87/87/FACT(87)+C337^89/89/FACT(89)-C337^91/91/FACT(91)+C337^93/93/FACT(93)-C337^95/95/FACT(95)+C337^97/97/FACT(97)-C337^99/99/FACT(99)+C337^101/101/FACT(101)-C337^103/103/FACT(103)</f>
        <v>1.630329701116956</v>
      </c>
      <c r="E337" s="4">
        <f t="shared" si="78"/>
        <v>-1.7164524625867816E-2</v>
      </c>
      <c r="F337" s="4">
        <f t="shared" si="79"/>
        <v>3.370089039201893</v>
      </c>
    </row>
    <row r="338" spans="3:6" ht="10.050000000000001" customHeight="1" x14ac:dyDescent="0.2">
      <c r="C338" s="31">
        <v>16.100000000000001</v>
      </c>
      <c r="D338" s="30">
        <f t="shared" si="80"/>
        <v>1.6292136764715452</v>
      </c>
      <c r="E338" s="4">
        <f t="shared" si="78"/>
        <v>-2.0067488846920334E-2</v>
      </c>
      <c r="F338" s="4">
        <f t="shared" si="79"/>
        <v>3.3761024258373373</v>
      </c>
    </row>
    <row r="339" spans="3:6" ht="10.050000000000001" customHeight="1" x14ac:dyDescent="0.2">
      <c r="C339" s="31">
        <v>16.149999999999999</v>
      </c>
      <c r="D339" s="30">
        <f t="shared" si="80"/>
        <v>1.6279578647952011</v>
      </c>
      <c r="E339" s="4">
        <f t="shared" si="78"/>
        <v>-2.2902229834593779E-2</v>
      </c>
      <c r="F339" s="4">
        <f t="shared" si="79"/>
        <v>3.3820379445032596</v>
      </c>
    </row>
    <row r="340" spans="3:6" ht="10.050000000000001" customHeight="1" x14ac:dyDescent="0.2">
      <c r="C340" s="31">
        <v>16.2</v>
      </c>
      <c r="D340" s="30">
        <f t="shared" si="80"/>
        <v>1.6265662595477255</v>
      </c>
      <c r="E340" s="4">
        <f t="shared" si="78"/>
        <v>-2.5662105846583128E-2</v>
      </c>
      <c r="F340" s="4">
        <f t="shared" si="79"/>
        <v>3.3878890130849215</v>
      </c>
    </row>
    <row r="341" spans="3:6" ht="10.050000000000001" customHeight="1" x14ac:dyDescent="0.2">
      <c r="C341" s="31">
        <v>16.25</v>
      </c>
      <c r="D341" s="30">
        <f t="shared" si="80"/>
        <v>1.6250431651762947</v>
      </c>
      <c r="E341" s="4">
        <f t="shared" si="78"/>
        <v>-2.8340701349407471E-2</v>
      </c>
      <c r="F341" s="4">
        <f t="shared" si="79"/>
        <v>3.3936492751251541</v>
      </c>
    </row>
    <row r="342" spans="3:6" ht="10.050000000000001" customHeight="1" x14ac:dyDescent="0.2">
      <c r="C342" s="31">
        <v>16.3</v>
      </c>
      <c r="D342" s="30">
        <f t="shared" si="80"/>
        <v>1.623393184876698</v>
      </c>
      <c r="E342" s="4">
        <f t="shared" si="78"/>
        <v>-3.0931841218429845E-2</v>
      </c>
      <c r="F342" s="4">
        <f t="shared" si="79"/>
        <v>3.3993126140311469</v>
      </c>
    </row>
    <row r="343" spans="3:6" ht="10.050000000000001" customHeight="1" x14ac:dyDescent="0.2">
      <c r="C343" s="31">
        <v>16.350000000000001</v>
      </c>
      <c r="D343" s="30">
        <f t="shared" si="80"/>
        <v>1.6216212073985192</v>
      </c>
      <c r="E343" s="4">
        <f t="shared" si="78"/>
        <v>-3.3429604485389675E-2</v>
      </c>
      <c r="F343" s="4">
        <f t="shared" si="79"/>
        <v>3.4048731668286525</v>
      </c>
    </row>
    <row r="344" spans="3:6" ht="10.050000000000001" customHeight="1" x14ac:dyDescent="0.2">
      <c r="C344" s="31">
        <v>16.399999999999999</v>
      </c>
      <c r="D344" s="30">
        <f t="shared" si="80"/>
        <v>1.6197323932350489</v>
      </c>
      <c r="E344" s="4">
        <f t="shared" si="78"/>
        <v>-3.5828337345473749E-2</v>
      </c>
      <c r="F344" s="4">
        <f t="shared" si="79"/>
        <v>3.4103253371756264</v>
      </c>
    </row>
    <row r="345" spans="3:6" ht="10.050000000000001" customHeight="1" x14ac:dyDescent="0.2">
      <c r="C345" s="31">
        <v>16.45</v>
      </c>
      <c r="D345" s="30">
        <f t="shared" si="80"/>
        <v>1.6177321604150432</v>
      </c>
      <c r="E345" s="4">
        <f t="shared" si="78"/>
        <v>-3.8122665415781132E-2</v>
      </c>
      <c r="F345" s="4">
        <f t="shared" si="79"/>
        <v>3.4156638076271624</v>
      </c>
    </row>
    <row r="346" spans="3:6" ht="10.050000000000001" customHeight="1" x14ac:dyDescent="0.2">
      <c r="C346" s="31">
        <v>16.5</v>
      </c>
      <c r="D346" s="30">
        <f t="shared" si="80"/>
        <v>1.6156261696711574</v>
      </c>
      <c r="E346" s="4">
        <f t="shared" si="78"/>
        <v>-4.0307505127450849E-2</v>
      </c>
      <c r="F346" s="4">
        <f t="shared" si="79"/>
        <v>3.4208835510339859</v>
      </c>
    </row>
    <row r="347" spans="3:6" ht="10.050000000000001" customHeight="1" x14ac:dyDescent="0.2">
      <c r="C347" s="31">
        <v>16.55</v>
      </c>
      <c r="D347" s="30">
        <f t="shared" si="80"/>
        <v>1.613420308864242</v>
      </c>
      <c r="E347" s="4">
        <f t="shared" si="78"/>
        <v>-4.2378074612516414E-2</v>
      </c>
      <c r="F347" s="4">
        <f t="shared" si="79"/>
        <v>3.4259798414355886</v>
      </c>
    </row>
    <row r="348" spans="3:6" ht="10.050000000000001" customHeight="1" x14ac:dyDescent="0.2">
      <c r="C348" s="31">
        <v>16.600000000000001</v>
      </c>
      <c r="D348" s="30">
        <f t="shared" si="80"/>
        <v>1.611120677450848</v>
      </c>
      <c r="E348" s="4">
        <f t="shared" si="78"/>
        <v>-4.432990353309707E-2</v>
      </c>
      <c r="F348" s="4">
        <f t="shared" si="79"/>
        <v>3.4309482638955946</v>
      </c>
    </row>
    <row r="349" spans="3:6" ht="10.050000000000001" customHeight="1" x14ac:dyDescent="0.2">
      <c r="C349" s="31">
        <v>16.649999999999999</v>
      </c>
      <c r="D349" s="30">
        <f t="shared" si="80"/>
        <v>1.6087335700588017</v>
      </c>
      <c r="E349" s="4">
        <f t="shared" si="78"/>
        <v>-4.6158842267260525E-2</v>
      </c>
      <c r="F349" s="4">
        <f t="shared" si="79"/>
        <v>3.4357847236937129</v>
      </c>
    </row>
    <row r="350" spans="3:6" ht="10.050000000000001" customHeight="1" x14ac:dyDescent="0.2">
      <c r="C350" s="31">
        <v>16.7</v>
      </c>
      <c r="D350" s="30">
        <f t="shared" si="80"/>
        <v>1.6062654598472874</v>
      </c>
      <c r="E350" s="4">
        <f t="shared" si="78"/>
        <v>-4.7861070067367617E-2</v>
      </c>
      <c r="F350" s="4">
        <f t="shared" si="79"/>
        <v>3.4404854544900769</v>
      </c>
    </row>
    <row r="351" spans="3:6" ht="10.050000000000001" customHeight="1" x14ac:dyDescent="0.2">
      <c r="C351" s="31">
        <v>16.75</v>
      </c>
      <c r="D351" s="30">
        <f t="shared" si="80"/>
        <v>1.6037229818594365</v>
      </c>
      <c r="E351" s="4">
        <f t="shared" si="78"/>
        <v>-4.9433102629576453E-2</v>
      </c>
      <c r="F351" s="4">
        <f t="shared" si="79"/>
        <v>3.445047025900652</v>
      </c>
    </row>
    <row r="352" spans="3:6" ht="10.050000000000001" customHeight="1" x14ac:dyDescent="0.2">
      <c r="C352" s="31">
        <v>16.8</v>
      </c>
      <c r="D352" s="30">
        <f t="shared" si="80"/>
        <v>1.6011129152266332</v>
      </c>
      <c r="E352" s="4">
        <f t="shared" si="78"/>
        <v>-5.0871798408183455E-2</v>
      </c>
      <c r="F352" s="4">
        <f t="shared" si="79"/>
        <v>3.449466349817397</v>
      </c>
    </row>
    <row r="353" spans="3:6" ht="10.050000000000001" customHeight="1" x14ac:dyDescent="0.2">
      <c r="C353" s="31">
        <v>16.850000000000001</v>
      </c>
      <c r="D353" s="30">
        <f t="shared" si="80"/>
        <v>1.598442166196856</v>
      </c>
      <c r="E353" s="4">
        <f t="shared" si="78"/>
        <v>-5.2174364768755588E-2</v>
      </c>
      <c r="F353" s="4">
        <f t="shared" si="79"/>
        <v>3.4537406865671265</v>
      </c>
    </row>
    <row r="354" spans="3:6" ht="10.050000000000001" customHeight="1" x14ac:dyDescent="0.2">
      <c r="C354" s="31">
        <v>16.899999999999999</v>
      </c>
      <c r="D354" s="30">
        <f t="shared" si="80"/>
        <v>1.5957177499409794</v>
      </c>
      <c r="E354" s="4">
        <f t="shared" si="78"/>
        <v>-5.3338362126547079E-2</v>
      </c>
      <c r="F354" s="4">
        <f t="shared" si="79"/>
        <v>3.4578676490555744</v>
      </c>
    </row>
    <row r="355" spans="3:6" ht="10.050000000000001" customHeight="1" x14ac:dyDescent="0.2">
      <c r="C355" s="31">
        <v>16.95</v>
      </c>
      <c r="D355" s="30">
        <f t="shared" si="80"/>
        <v>1.5929467733058147</v>
      </c>
      <c r="E355" s="4">
        <f t="shared" si="78"/>
        <v>-5.4361708486147631E-2</v>
      </c>
      <c r="F355" s="4">
        <f t="shared" si="79"/>
        <v>3.4618452073126069</v>
      </c>
    </row>
    <row r="356" spans="3:6" ht="10.050000000000001" customHeight="1" x14ac:dyDescent="0.2">
      <c r="C356" s="31">
        <v>17</v>
      </c>
      <c r="D356" s="30">
        <f t="shared" si="80"/>
        <v>1.5901364158733156</v>
      </c>
      <c r="E356" s="4">
        <f t="shared" si="78"/>
        <v>-5.5242682169261759E-2</v>
      </c>
      <c r="F356" s="4">
        <f t="shared" si="79"/>
        <v>3.4656716912254777</v>
      </c>
    </row>
    <row r="357" spans="3:6" ht="10.050000000000001" customHeight="1" x14ac:dyDescent="0.2">
      <c r="C357" s="31">
        <v>17.05</v>
      </c>
      <c r="D357" s="30">
        <f t="shared" si="80"/>
        <v>1.5872939129685228</v>
      </c>
      <c r="E357" s="4">
        <f t="shared" si="78"/>
        <v>-5.5979923783457508E-2</v>
      </c>
      <c r="F357" s="4">
        <f t="shared" si="79"/>
        <v>3.4693457925129829</v>
      </c>
    </row>
    <row r="358" spans="3:6" ht="10.050000000000001" customHeight="1" x14ac:dyDescent="0.2">
      <c r="C358" s="31">
        <v>17.100000000000001</v>
      </c>
      <c r="D358" s="30">
        <f t="shared" si="80"/>
        <v>1.5844265367758699</v>
      </c>
      <c r="E358" s="4">
        <f t="shared" si="78"/>
        <v>-5.6572438001946779E-2</v>
      </c>
      <c r="F358" s="4">
        <f t="shared" si="79"/>
        <v>3.4728665665105609</v>
      </c>
    </row>
    <row r="359" spans="3:6" ht="10.050000000000001" customHeight="1" x14ac:dyDescent="0.2">
      <c r="C359" s="31">
        <v>17.149999999999999</v>
      </c>
      <c r="D359" s="30">
        <f t="shared" si="80"/>
        <v>1.5815415786348326</v>
      </c>
      <c r="E359" s="4">
        <f t="shared" si="78"/>
        <v>-5.7019593084268294E-2</v>
      </c>
      <c r="F359" s="4">
        <f t="shared" si="79"/>
        <v>3.4762334316962171</v>
      </c>
    </row>
    <row r="360" spans="3:6" ht="10.050000000000001" customHeight="1" x14ac:dyDescent="0.2">
      <c r="C360" s="31">
        <v>17.2</v>
      </c>
      <c r="D360" s="30">
        <f t="shared" si="80"/>
        <v>1.5786463308234564</v>
      </c>
      <c r="E360" s="4">
        <f t="shared" si="78"/>
        <v>-5.732112108745957E-2</v>
      </c>
      <c r="F360" s="4">
        <f t="shared" si="79"/>
        <v>3.4794461699068671</v>
      </c>
    </row>
    <row r="361" spans="3:6" ht="10.050000000000001" customHeight="1" x14ac:dyDescent="0.2">
      <c r="C361" s="31">
        <v>17.25</v>
      </c>
      <c r="D361" s="30">
        <f t="shared" si="80"/>
        <v>1.5757480685630225</v>
      </c>
      <c r="E361" s="4">
        <f t="shared" si="78"/>
        <v>-5.7477115936854339E-2</v>
      </c>
      <c r="F361" s="4">
        <f t="shared" si="79"/>
        <v>3.482504924414223</v>
      </c>
    </row>
    <row r="362" spans="3:6" ht="10.050000000000001" customHeight="1" x14ac:dyDescent="0.2">
      <c r="C362" s="31">
        <v>17.3</v>
      </c>
      <c r="D362" s="30">
        <f t="shared" si="80"/>
        <v>1.5728540325823923</v>
      </c>
      <c r="E362" s="4">
        <f t="shared" si="78"/>
        <v>-5.7488031304530285E-2</v>
      </c>
      <c r="F362" s="4">
        <f t="shared" si="79"/>
        <v>3.4854101978082634</v>
      </c>
    </row>
    <row r="363" spans="3:6" ht="10.050000000000001" customHeight="1" x14ac:dyDescent="0.2">
      <c r="C363" s="31">
        <v>17.350000000000001</v>
      </c>
      <c r="D363" s="30">
        <f t="shared" si="80"/>
        <v>1.5699714112332996</v>
      </c>
      <c r="E363" s="4">
        <f t="shared" si="78"/>
        <v>-5.7354677336403093E-2</v>
      </c>
      <c r="F363" s="4">
        <f t="shared" si="79"/>
        <v>3.4881628487292717</v>
      </c>
    </row>
    <row r="364" spans="3:6" ht="10.050000000000001" customHeight="1" x14ac:dyDescent="0.2">
      <c r="C364" s="31">
        <v>17.399999999999999</v>
      </c>
      <c r="D364" s="30">
        <f t="shared" si="80"/>
        <v>1.5671073231315689</v>
      </c>
      <c r="E364" s="4">
        <f t="shared" si="78"/>
        <v>-5.7078216822490813E-2</v>
      </c>
      <c r="F364" s="4">
        <f t="shared" si="79"/>
        <v>3.4907640880429738</v>
      </c>
    </row>
    <row r="365" spans="3:6" ht="10.050000000000001" customHeight="1" x14ac:dyDescent="0.2">
      <c r="C365" s="31">
        <v>17.45</v>
      </c>
      <c r="D365" s="30">
        <f t="shared" si="80"/>
        <v>1.5642688000580427</v>
      </c>
      <c r="E365" s="4">
        <f t="shared" si="78"/>
        <v>-5.6660159954173395E-2</v>
      </c>
      <c r="F365" s="4">
        <f t="shared" si="79"/>
        <v>3.4932154736026098</v>
      </c>
    </row>
    <row r="366" spans="3:6" ht="10.050000000000001" customHeight="1" x14ac:dyDescent="0.2">
      <c r="C366" s="31">
        <v>17.5</v>
      </c>
      <c r="D366" s="30">
        <f t="shared" si="80"/>
        <v>1.5614627703528277</v>
      </c>
      <c r="E366" s="4">
        <f t="shared" si="78"/>
        <v>-5.610235913558137E-2</v>
      </c>
      <c r="F366" s="4">
        <f t="shared" si="79"/>
        <v>3.4955189050650497</v>
      </c>
    </row>
    <row r="367" spans="3:6" ht="10.050000000000001" customHeight="1" x14ac:dyDescent="0.2">
      <c r="C367" s="31">
        <v>17.55</v>
      </c>
      <c r="D367" s="30">
        <f t="shared" si="80"/>
        <v>1.5586960421785356</v>
      </c>
      <c r="E367" s="4">
        <f t="shared" si="78"/>
        <v>-5.5407001766043518E-2</v>
      </c>
      <c r="F367" s="4">
        <f t="shared" si="79"/>
        <v>3.4976766166779183</v>
      </c>
    </row>
    <row r="368" spans="3:6" ht="10.050000000000001" customHeight="1" x14ac:dyDescent="0.2">
      <c r="C368" s="31">
        <v>17.600000000000001</v>
      </c>
      <c r="D368" s="30">
        <f t="shared" si="80"/>
        <v>1.5559752874374362</v>
      </c>
      <c r="E368" s="4">
        <f t="shared" si="78"/>
        <v>-5.4576603820910119E-2</v>
      </c>
      <c r="F368" s="4">
        <f t="shared" si="79"/>
        <v>3.4996911708650162</v>
      </c>
    </row>
    <row r="369" spans="3:6" ht="10.050000000000001" customHeight="1" x14ac:dyDescent="0.2">
      <c r="C369" s="31">
        <v>17.649999999999999</v>
      </c>
      <c r="D369" s="30">
        <f t="shared" si="80"/>
        <v>1.5533070268097315</v>
      </c>
      <c r="E369" s="4">
        <f t="shared" si="78"/>
        <v>-5.3614000894911307E-2</v>
      </c>
      <c r="F369" s="4">
        <f t="shared" si="79"/>
        <v>3.5015654492742172</v>
      </c>
    </row>
    <row r="370" spans="3:6" ht="10.050000000000001" customHeight="1" x14ac:dyDescent="0.2">
      <c r="C370" s="31">
        <v>17.7</v>
      </c>
      <c r="D370" s="30">
        <f t="shared" si="80"/>
        <v>1.5506976135031676</v>
      </c>
      <c r="E370" s="4">
        <f t="shared" si="78"/>
        <v>-5.2522340446874427E-2</v>
      </c>
      <c r="F370" s="4">
        <f t="shared" si="79"/>
        <v>3.503302645026658</v>
      </c>
    </row>
    <row r="371" spans="3:6" ht="10.050000000000001" customHeight="1" x14ac:dyDescent="0.2">
      <c r="C371" s="31">
        <v>17.75</v>
      </c>
      <c r="D371" s="30">
        <f t="shared" si="80"/>
        <v>1.5481532192486869</v>
      </c>
      <c r="E371" s="4">
        <f t="shared" si="78"/>
        <v>-5.1305071422214521E-2</v>
      </c>
      <c r="F371" s="4">
        <f t="shared" si="79"/>
        <v>3.504906252343639</v>
      </c>
    </row>
    <row r="372" spans="3:6" ht="10.050000000000001" customHeight="1" x14ac:dyDescent="0.2">
      <c r="C372" s="31">
        <v>17.8</v>
      </c>
      <c r="D372" s="30">
        <f t="shared" si="80"/>
        <v>1.5456798203273865</v>
      </c>
      <c r="E372" s="4">
        <f t="shared" si="78"/>
        <v>-4.9965934519060617E-2</v>
      </c>
      <c r="F372" s="4">
        <f t="shared" si="79"/>
        <v>3.5063800568171004</v>
      </c>
    </row>
    <row r="373" spans="3:6" ht="10.050000000000001" customHeight="1" x14ac:dyDescent="0.2">
      <c r="C373" s="31">
        <v>17.850000000000001</v>
      </c>
      <c r="D373" s="30">
        <f t="shared" si="80"/>
        <v>1.5432831829292317</v>
      </c>
      <c r="E373" s="4">
        <f t="shared" si="78"/>
        <v>-4.8508950948754848E-2</v>
      </c>
      <c r="F373" s="4">
        <f t="shared" si="79"/>
        <v>3.5077281241744029</v>
      </c>
    </row>
    <row r="374" spans="3:6" ht="10.050000000000001" customHeight="1" x14ac:dyDescent="0.2">
      <c r="C374" s="31">
        <v>17.899999999999999</v>
      </c>
      <c r="D374" s="30">
        <f t="shared" si="80"/>
        <v>1.5409688515755673</v>
      </c>
      <c r="E374" s="4">
        <f t="shared" si="78"/>
        <v>-4.6938411496286747E-2</v>
      </c>
      <c r="F374" s="4">
        <f t="shared" si="79"/>
        <v>3.5089547893429955</v>
      </c>
    </row>
    <row r="375" spans="3:6" ht="10.050000000000001" customHeight="1" x14ac:dyDescent="0.2">
      <c r="C375" s="31">
        <v>17.95</v>
      </c>
      <c r="D375" s="30">
        <f t="shared" si="80"/>
        <v>1.5387421352221657</v>
      </c>
      <c r="E375" s="4">
        <f t="shared" si="78"/>
        <v>-4.5258864492496276E-2</v>
      </c>
      <c r="F375" s="4">
        <f t="shared" si="79"/>
        <v>3.5100646444267842</v>
      </c>
    </row>
    <row r="376" spans="3:6" ht="10.050000000000001" customHeight="1" x14ac:dyDescent="0.2">
      <c r="C376" s="31">
        <v>18</v>
      </c>
      <c r="D376" s="30">
        <f t="shared" si="80"/>
        <v>1.5366080969282023</v>
      </c>
      <c r="E376" s="4">
        <f t="shared" si="78"/>
        <v>-4.3475102857082337E-2</v>
      </c>
      <c r="F376" s="4">
        <f t="shared" si="79"/>
        <v>3.5110625257532466</v>
      </c>
    </row>
    <row r="377" spans="3:6" ht="10.050000000000001" customHeight="1" x14ac:dyDescent="0.2">
      <c r="C377" s="31">
        <v>18.05</v>
      </c>
      <c r="D377" s="30">
        <f t="shared" si="80"/>
        <v>1.5345715415561474</v>
      </c>
      <c r="E377" s="4">
        <f t="shared" si="78"/>
        <v>-4.1592150427922636E-2</v>
      </c>
      <c r="F377" s="4">
        <f t="shared" si="79"/>
        <v>3.5119535002068125</v>
      </c>
    </row>
    <row r="378" spans="3:6" ht="10.050000000000001" customHeight="1" x14ac:dyDescent="0.2">
      <c r="C378" s="31">
        <v>18.100000000000001</v>
      </c>
      <c r="D378" s="30">
        <f t="shared" si="80"/>
        <v>1.532637005879907</v>
      </c>
      <c r="E378" s="4">
        <f t="shared" ref="E378:E441" si="81">LN(C378)+0.577215665-F378</f>
        <v>-3.9615249814222597E-2</v>
      </c>
      <c r="F378" s="4">
        <f t="shared" ref="F378:F441" si="82">C378^2/2/FACT(2)-C378^4/4/FACT(4)+C378^6/6/FACT(6)-C378^8/8/FACT(8)+C378^10/10/FACT(10)-C378^12/12/FACT(12)+C378^14/14/FACT(14)-C378^16/16/FACT(16)+C378^18/18/FACT(18)-C378^20/20/FACT(20)+C378^22/22/FACT(22)-C378^24/24/FACT(24)+C378^26/26/FACT(26)-C378^28/28/FACT(28)+C378^30/30/FACT(30)-C378^32/32/FACT(32)+C378^34/34/FACT(34)-C378^36/36/FACT(36)+C378^38/38/FACT(38)-C378^40/40/FACT(40)+C378^42/42/FACT(42)-C378^44/44/FACT(44)+C378^46/46/FACT(46)-C378^48/48/FACT(48)+C378^50/50/FACT(50)-C378^52/52/FACT(52)+C378^54/54/FACT(54)-C378^56/56/FACT(56)+C378^58/58/FACT(58)-C378^60/60/FACT(60)+C378^62/62/FACT(62)-C378^64/64/FACT(64)+C378^66/66/FACT(66)-C378^68/68/FACT(68)+C378^70/70/FACT(70)-C378^72/72/FACT(72)+C378^74/74/FACT(74)-C378^76/76/FACT(76)+C378^78/78/FACT(78)-C378^80/80/FACT(80)+C378^82/82/FACT(82)-C378^84/84/FACT(84)+C378^86/86/FACT(86)-C378^88/88/FACT(88)+C378^90/90/FACT(90)-C378^92/92/FACT(92)+C378^94/94/FACT(94)-C378^96/96/FACT(96)+C378^98/98/FACT(98)-C378^100/100/FACT(100)+C378^102/102/FACT(102)-C378^104/104/FACT(104)</f>
        <v>3.5127428530860025</v>
      </c>
    </row>
    <row r="379" spans="3:6" ht="10.050000000000001" customHeight="1" x14ac:dyDescent="0.2">
      <c r="C379" s="31">
        <v>18.149999999999999</v>
      </c>
      <c r="D379" s="30">
        <f t="shared" si="80"/>
        <v>1.530808749613128</v>
      </c>
      <c r="E379" s="4">
        <f t="shared" si="81"/>
        <v>-3.7549846222806771E-2</v>
      </c>
      <c r="F379" s="4">
        <f t="shared" si="82"/>
        <v>3.5134360719336666</v>
      </c>
    </row>
    <row r="380" spans="3:6" ht="10.050000000000001" customHeight="1" x14ac:dyDescent="0.2">
      <c r="C380" s="31">
        <v>18.2</v>
      </c>
      <c r="D380" s="30">
        <f t="shared" si="80"/>
        <v>1.5290907444282631</v>
      </c>
      <c r="E380" s="4">
        <f t="shared" si="81"/>
        <v>-3.5401575733054358E-2</v>
      </c>
      <c r="F380" s="4">
        <f t="shared" si="82"/>
        <v>3.5140388348158043</v>
      </c>
    </row>
    <row r="381" spans="3:6" ht="10.050000000000001" customHeight="1" x14ac:dyDescent="0.2">
      <c r="C381" s="31">
        <v>18.25</v>
      </c>
      <c r="D381" s="30">
        <f t="shared" si="80"/>
        <v>1.5274866682043959</v>
      </c>
      <c r="E381" s="4">
        <f t="shared" si="81"/>
        <v>-3.3176247267645564E-2</v>
      </c>
      <c r="F381" s="4">
        <f t="shared" si="82"/>
        <v>3.5145569922961464</v>
      </c>
    </row>
    <row r="382" spans="3:6" ht="10.050000000000001" customHeight="1" x14ac:dyDescent="0.2">
      <c r="C382" s="31">
        <v>18.3</v>
      </c>
      <c r="D382" s="30">
        <f t="shared" si="80"/>
        <v>1.5259998954573464</v>
      </c>
      <c r="E382" s="4">
        <f t="shared" si="81"/>
        <v>-3.0879829834631334E-2</v>
      </c>
      <c r="F382" s="4">
        <f t="shared" si="82"/>
        <v>3.5149965546820066</v>
      </c>
    </row>
    <row r="383" spans="3:6" ht="10.050000000000001" customHeight="1" x14ac:dyDescent="0.2">
      <c r="C383" s="31">
        <v>18.350000000000001</v>
      </c>
      <c r="D383" s="30">
        <f t="shared" si="80"/>
        <v>1.524633492750068</v>
      </c>
      <c r="E383" s="4">
        <f t="shared" si="81"/>
        <v>-2.8518435372246298E-2</v>
      </c>
      <c r="F383" s="4">
        <f t="shared" si="82"/>
        <v>3.5153636748728254</v>
      </c>
    </row>
    <row r="384" spans="3:6" ht="10.050000000000001" customHeight="1" x14ac:dyDescent="0.2">
      <c r="C384" s="31">
        <v>18.399999999999999</v>
      </c>
      <c r="D384" s="30">
        <f t="shared" si="80"/>
        <v>1.5233902104224573</v>
      </c>
      <c r="E384" s="4">
        <f t="shared" si="81"/>
        <v>-2.6098303660953004E-2</v>
      </c>
      <c r="F384" s="4">
        <f t="shared" si="82"/>
        <v>3.5156646332758927</v>
      </c>
    </row>
    <row r="385" spans="3:6" ht="10.050000000000001" customHeight="1" x14ac:dyDescent="0.2">
      <c r="C385" s="31">
        <v>18.45</v>
      </c>
      <c r="D385" s="30">
        <f t="shared" si="80"/>
        <v>1.5222724795888061</v>
      </c>
      <c r="E385" s="4">
        <f t="shared" si="81"/>
        <v>-2.3625785705466473E-2</v>
      </c>
      <c r="F385" s="4">
        <f t="shared" si="82"/>
        <v>3.5159058211920029</v>
      </c>
    </row>
    <row r="386" spans="3:6" ht="10.050000000000001" customHeight="1" x14ac:dyDescent="0.2">
      <c r="C386" s="31">
        <v>18.5</v>
      </c>
      <c r="D386" s="30">
        <f t="shared" si="80"/>
        <v>1.5212824067034643</v>
      </c>
      <c r="E386" s="4">
        <f t="shared" si="81"/>
        <v>-2.1107329393545982E-2</v>
      </c>
      <c r="F386" s="4">
        <f t="shared" si="82"/>
        <v>3.5160937264778251</v>
      </c>
    </row>
    <row r="387" spans="3:6" ht="10.050000000000001" customHeight="1" x14ac:dyDescent="0.2">
      <c r="C387" s="31">
        <v>18.55</v>
      </c>
      <c r="D387" s="30">
        <f t="shared" si="80"/>
        <v>1.5204217710781767</v>
      </c>
      <c r="E387" s="4">
        <f t="shared" si="81"/>
        <v>-1.8549459877106766E-2</v>
      </c>
      <c r="F387" s="4">
        <f t="shared" si="82"/>
        <v>3.5162349139305511</v>
      </c>
    </row>
    <row r="388" spans="3:6" ht="10.050000000000001" customHeight="1" x14ac:dyDescent="0.2">
      <c r="C388" s="31">
        <v>18.600000000000001</v>
      </c>
      <c r="D388" s="30">
        <f t="shared" si="80"/>
        <v>1.5196920205182971</v>
      </c>
      <c r="E388" s="4">
        <f t="shared" si="81"/>
        <v>-1.5958765443433887E-2</v>
      </c>
      <c r="F388" s="4">
        <f t="shared" si="82"/>
        <v>3.5163360111625894</v>
      </c>
    </row>
    <row r="389" spans="3:6" ht="10.050000000000001" customHeight="1" x14ac:dyDescent="0.2">
      <c r="C389" s="31">
        <v>18.649999999999999</v>
      </c>
      <c r="D389" s="30">
        <f t="shared" si="80"/>
        <v>1.5190942720865395</v>
      </c>
      <c r="E389" s="4">
        <f t="shared" si="81"/>
        <v>-1.3341880596146716E-2</v>
      </c>
      <c r="F389" s="4">
        <f t="shared" si="82"/>
        <v>3.5164036916859711</v>
      </c>
    </row>
    <row r="390" spans="3:6" ht="10.050000000000001" customHeight="1" x14ac:dyDescent="0.2">
      <c r="C390" s="31">
        <v>18.7</v>
      </c>
      <c r="D390" s="30">
        <f t="shared" si="80"/>
        <v>1.5186293089137497</v>
      </c>
      <c r="E390" s="4">
        <f t="shared" si="81"/>
        <v>-1.0705468665295204E-2</v>
      </c>
      <c r="F390" s="4">
        <f t="shared" si="82"/>
        <v>3.5164446575258359</v>
      </c>
    </row>
    <row r="391" spans="3:6" ht="10.050000000000001" customHeight="1" x14ac:dyDescent="0.2">
      <c r="C391" s="31">
        <v>18.75</v>
      </c>
      <c r="D391" s="30">
        <f t="shared" si="80"/>
        <v>1.5182975805677432</v>
      </c>
      <c r="E391" s="4">
        <f t="shared" si="81"/>
        <v>-8.0562061209268343E-3</v>
      </c>
      <c r="F391" s="4">
        <f t="shared" si="82"/>
        <v>3.5164656235373468</v>
      </c>
    </row>
    <row r="392" spans="3:6" ht="10.050000000000001" customHeight="1" x14ac:dyDescent="0.2">
      <c r="C392" s="31">
        <v>18.8</v>
      </c>
      <c r="D392" s="30">
        <f t="shared" si="80"/>
        <v>1.5180992042969004</v>
      </c>
      <c r="E392" s="4">
        <f t="shared" si="81"/>
        <v>-5.4007655830190515E-3</v>
      </c>
      <c r="F392" s="4">
        <f t="shared" si="82"/>
        <v>3.516473300418923</v>
      </c>
    </row>
    <row r="393" spans="3:6" ht="10.050000000000001" customHeight="1" x14ac:dyDescent="0.2">
      <c r="C393" s="31">
        <v>18.850000000000001</v>
      </c>
      <c r="D393" s="30">
        <f t="shared" si="80"/>
        <v>1.5180339668790828</v>
      </c>
      <c r="E393" s="4">
        <f t="shared" si="81"/>
        <v>-2.7457996470929835E-3</v>
      </c>
      <c r="F393" s="4">
        <f t="shared" si="82"/>
        <v>3.5164743785411132</v>
      </c>
    </row>
    <row r="394" spans="3:6" ht="10.050000000000001" customHeight="1" x14ac:dyDescent="0.2">
      <c r="C394" s="31">
        <v>18.899999999999999</v>
      </c>
      <c r="D394" s="30">
        <f t="shared" si="80"/>
        <v>1.5181013246447956</v>
      </c>
      <c r="E394" s="4">
        <f t="shared" si="81"/>
        <v>-9.7924197374421595E-5</v>
      </c>
      <c r="F394" s="4">
        <f t="shared" si="82"/>
        <v>3.5164755112629709</v>
      </c>
    </row>
    <row r="395" spans="3:6" ht="10.050000000000001" customHeight="1" x14ac:dyDescent="0.2">
      <c r="C395" s="31">
        <v>18.95</v>
      </c>
      <c r="D395" s="30">
        <f t="shared" si="80"/>
        <v>1.518300409764207</v>
      </c>
      <c r="E395" s="4">
        <f t="shared" si="81"/>
        <v>2.5362979002379049E-3</v>
      </c>
      <c r="F395" s="4">
        <f t="shared" si="82"/>
        <v>3.5164832986281978</v>
      </c>
    </row>
    <row r="396" spans="3:6" ht="10.050000000000001" customHeight="1" x14ac:dyDescent="0.2">
      <c r="C396" s="31">
        <v>19</v>
      </c>
      <c r="D396" s="30">
        <f t="shared" si="80"/>
        <v>1.5186300316115062</v>
      </c>
      <c r="E396" s="4">
        <f t="shared" si="81"/>
        <v>5.1503713105800486E-3</v>
      </c>
      <c r="F396" s="4">
        <f t="shared" si="82"/>
        <v>3.51650427285586</v>
      </c>
    </row>
    <row r="397" spans="3:6" ht="10.050000000000001" customHeight="1" x14ac:dyDescent="0.2">
      <c r="C397" s="31">
        <v>19.05</v>
      </c>
      <c r="D397" s="30">
        <f t="shared" si="80"/>
        <v>1.5190886823512852</v>
      </c>
      <c r="E397" s="4">
        <f t="shared" si="81"/>
        <v>7.7378850191283099E-3</v>
      </c>
      <c r="F397" s="4">
        <f t="shared" si="82"/>
        <v>3.5165448815535814</v>
      </c>
    </row>
    <row r="398" spans="3:6" ht="10.050000000000001" customHeight="1" x14ac:dyDescent="0.2">
      <c r="C398" s="31">
        <v>19.100000000000001</v>
      </c>
      <c r="D398" s="30">
        <f t="shared" si="80"/>
        <v>1.5196745417914028</v>
      </c>
      <c r="E398" s="4">
        <f t="shared" si="81"/>
        <v>1.0292528121916167E-2</v>
      </c>
      <c r="F398" s="4">
        <f t="shared" si="82"/>
        <v>3.5166114719306685</v>
      </c>
    </row>
    <row r="399" spans="3:6" ht="10.050000000000001" customHeight="1" x14ac:dyDescent="0.2">
      <c r="C399" s="31">
        <v>19.149999999999999</v>
      </c>
      <c r="D399" s="30">
        <f t="shared" si="80"/>
        <v>1.5203854848727891</v>
      </c>
      <c r="E399" s="4">
        <f t="shared" si="81"/>
        <v>1.2808104276714971E-2</v>
      </c>
      <c r="F399" s="4">
        <f t="shared" si="82"/>
        <v>3.51671027634994</v>
      </c>
    </row>
    <row r="400" spans="3:6" ht="10.050000000000001" customHeight="1" x14ac:dyDescent="0.2">
      <c r="C400" s="31">
        <v>19.2</v>
      </c>
      <c r="D400" s="30">
        <f t="shared" si="80"/>
        <v>1.5212190862799966</v>
      </c>
      <c r="E400" s="4">
        <f t="shared" si="81"/>
        <v>1.5278545311432801E-2</v>
      </c>
      <c r="F400" s="4">
        <f t="shared" si="82"/>
        <v>3.5168473987223035</v>
      </c>
    </row>
    <row r="401" spans="3:6" ht="10.050000000000001" customHeight="1" x14ac:dyDescent="0.2">
      <c r="C401" s="31">
        <v>19.25</v>
      </c>
      <c r="D401" s="30">
        <f t="shared" ref="D401:D445" si="83">C401-C401^3/3/FACT(3)+C401^5/5/FACT(5)-C401^7/7/FACT(7)+C401^9/9/FACT(9)-C401^11/11/FACT(11)+C401^13/13/FACT(13)-C401^15/15/FACT(15)+C401^17/17/FACT(17)-C401^19/19/FACT(19)+C401^21/21/FACT(21)-C401^23/23/FACT(23)+C401^25/25/FACT(25)-C401^27/27/FACT(27)+C401^29/29/FACT(29)-C401^31/31/FACT(31)+C401^33/33/FACT(33)-C401^35/35/FACT(35)+C401^37/37/FACT(37)-C401^39/39/FACT(39)+C401^41/41/FACT(41)-C401^43/43/FACT(43)+C401^45/45/FACT(45)-C401^47/47/FACT(47)+C401^49/49/FACT(49)-C401^51/51/FACT(51)+C401^53/53/FACT(53)-C401^55/55/FACT(55)+C401^57/57/FACT(57)-C401^59/59/FACT(59)+C401^61/61/FACT(61)-C401^63/63/FACT(63)+C401^65/65/FACT(65)-C401^67/67/FACT(67)+C401^69/69/FACT(69)-C401^71/71/FACT(71)+C401^73/73/FACT(73)-C401^75/75/FACT(75)+C401^77/77/FACT(77)-C401^79/79/FACT(79)+C401^81/81/FACT(81)-C401^83/83/FACT(83)+C401^85/85/FACT(85)-C401^87/87/FACT(87)+C401^89/89/FACT(89)-C401^91/91/FACT(91)+C401^93/93/FACT(93)-C401^95/95/FACT(95)+C401^97/97/FACT(97)-C401^99/99/FACT(99)+C401^101/101/FACT(101)-C401^103/103/FACT(103)</f>
        <v>1.522172630672791</v>
      </c>
      <c r="E401" s="4">
        <f t="shared" si="81"/>
        <v>1.7697927515815337E-2</v>
      </c>
      <c r="F401" s="4">
        <f t="shared" si="82"/>
        <v>3.5170287982179778</v>
      </c>
    </row>
    <row r="402" spans="3:6" ht="10.050000000000001" customHeight="1" x14ac:dyDescent="0.2">
      <c r="C402" s="31">
        <v>19.3</v>
      </c>
      <c r="D402" s="30">
        <f t="shared" si="83"/>
        <v>1.5232431170782734</v>
      </c>
      <c r="E402" s="4">
        <f t="shared" si="81"/>
        <v>2.0060484266033907E-2</v>
      </c>
      <c r="F402" s="4">
        <f t="shared" si="82"/>
        <v>3.5172602766448056</v>
      </c>
    </row>
    <row r="403" spans="3:6" ht="10.050000000000001" customHeight="1" x14ac:dyDescent="0.2">
      <c r="C403" s="31">
        <v>19.350000000000001</v>
      </c>
      <c r="D403" s="30">
        <f t="shared" si="83"/>
        <v>1.5244272731693991</v>
      </c>
      <c r="E403" s="4">
        <f t="shared" si="81"/>
        <v>2.2360619944964188E-2</v>
      </c>
      <c r="F403" s="4">
        <f t="shared" si="82"/>
        <v>3.5175474645308271</v>
      </c>
    </row>
    <row r="404" spans="3:6" ht="10.050000000000001" customHeight="1" x14ac:dyDescent="0.2">
      <c r="C404" s="31">
        <v>19.399999999999999</v>
      </c>
      <c r="D404" s="30">
        <f t="shared" si="83"/>
        <v>1.5257215592149707</v>
      </c>
      <c r="E404" s="4">
        <f t="shared" si="81"/>
        <v>2.4592921802567336E-2</v>
      </c>
      <c r="F404" s="4">
        <f t="shared" si="82"/>
        <v>3.5178958092667147</v>
      </c>
    </row>
    <row r="405" spans="3:6" ht="10.050000000000001" customHeight="1" x14ac:dyDescent="0.2">
      <c r="C405" s="31">
        <v>19.45</v>
      </c>
      <c r="D405" s="30">
        <f t="shared" si="83"/>
        <v>1.5271221827989492</v>
      </c>
      <c r="E405" s="4">
        <f t="shared" si="81"/>
        <v>2.6752174257778982E-2</v>
      </c>
      <c r="F405" s="4">
        <f t="shared" si="82"/>
        <v>3.5183105608066763</v>
      </c>
    </row>
    <row r="406" spans="3:6" ht="10.050000000000001" customHeight="1" x14ac:dyDescent="0.2">
      <c r="C406" s="31">
        <v>19.5</v>
      </c>
      <c r="D406" s="30">
        <f t="shared" si="83"/>
        <v>1.5286251045495283</v>
      </c>
      <c r="E406" s="4">
        <f t="shared" si="81"/>
        <v>2.8833369575168799E-2</v>
      </c>
      <c r="F406" s="4">
        <f t="shared" si="82"/>
        <v>3.5187967609945319</v>
      </c>
    </row>
    <row r="407" spans="3:6" ht="10.050000000000001" customHeight="1" x14ac:dyDescent="0.2">
      <c r="C407" s="31">
        <v>19.55</v>
      </c>
      <c r="D407" s="30">
        <f t="shared" si="83"/>
        <v>1.5302260544054018</v>
      </c>
      <c r="E407" s="4">
        <f t="shared" si="81"/>
        <v>3.08317180134563E-2</v>
      </c>
      <c r="F407" s="4">
        <f t="shared" si="82"/>
        <v>3.5193592334179189</v>
      </c>
    </row>
    <row r="408" spans="3:6" ht="10.050000000000001" customHeight="1" x14ac:dyDescent="0.2">
      <c r="C408" s="31">
        <v>19.600000000000001</v>
      </c>
      <c r="D408" s="30">
        <f t="shared" si="83"/>
        <v>1.5319205393407749</v>
      </c>
      <c r="E408" s="4">
        <f t="shared" si="81"/>
        <v>3.274266211385779E-2</v>
      </c>
      <c r="F408" s="4">
        <f t="shared" si="82"/>
        <v>3.5200025691226138</v>
      </c>
    </row>
    <row r="409" spans="3:6" ht="10.050000000000001" customHeight="1" x14ac:dyDescent="0.2">
      <c r="C409" s="31">
        <v>19.649999999999999</v>
      </c>
      <c r="D409" s="30">
        <f t="shared" si="83"/>
        <v>1.5337038592470371</v>
      </c>
      <c r="E409" s="4">
        <f t="shared" si="81"/>
        <v>3.4561881419838958E-2</v>
      </c>
      <c r="F409" s="4">
        <f t="shared" si="82"/>
        <v>3.5207311218954316</v>
      </c>
    </row>
    <row r="410" spans="3:6" ht="10.050000000000001" customHeight="1" x14ac:dyDescent="0.2">
      <c r="C410" s="31">
        <v>19.7</v>
      </c>
      <c r="D410" s="30">
        <f t="shared" si="83"/>
        <v>1.5355711164145496</v>
      </c>
      <c r="E410" s="4">
        <f t="shared" si="81"/>
        <v>3.6285307291746172E-2</v>
      </c>
      <c r="F410" s="4">
        <f t="shared" si="82"/>
        <v>3.5215489934521962</v>
      </c>
    </row>
    <row r="411" spans="3:6" ht="10.050000000000001" customHeight="1" x14ac:dyDescent="0.2">
      <c r="C411" s="31">
        <v>19.75</v>
      </c>
      <c r="D411" s="30">
        <f t="shared" si="83"/>
        <v>1.5375172302448312</v>
      </c>
      <c r="E411" s="4">
        <f t="shared" si="81"/>
        <v>3.7909128598370589E-2</v>
      </c>
      <c r="F411" s="4">
        <f t="shared" si="82"/>
        <v>3.5224600277487599</v>
      </c>
    </row>
    <row r="412" spans="3:6" ht="10.050000000000001" customHeight="1" x14ac:dyDescent="0.2">
      <c r="C412" s="31">
        <v>19.8</v>
      </c>
      <c r="D412" s="30">
        <f t="shared" si="83"/>
        <v>1.5395369486680752</v>
      </c>
      <c r="E412" s="4">
        <f t="shared" si="81"/>
        <v>3.9429801252806485E-2</v>
      </c>
      <c r="F412" s="4">
        <f t="shared" si="82"/>
        <v>3.5234678014476835</v>
      </c>
    </row>
    <row r="413" spans="3:6" ht="10.050000000000001" customHeight="1" x14ac:dyDescent="0.2">
      <c r="C413" s="31">
        <v>19.850000000000001</v>
      </c>
      <c r="D413" s="30">
        <f t="shared" si="83"/>
        <v>1.5416248668284698</v>
      </c>
      <c r="E413" s="4">
        <f t="shared" si="81"/>
        <v>4.0844053764295563E-2</v>
      </c>
      <c r="F413" s="4">
        <f t="shared" si="82"/>
        <v>3.5245756183689037</v>
      </c>
    </row>
    <row r="414" spans="3:6" ht="10.050000000000001" customHeight="1" x14ac:dyDescent="0.2">
      <c r="C414" s="31">
        <v>19.899999999999999</v>
      </c>
      <c r="D414" s="30">
        <f t="shared" si="83"/>
        <v>1.5437754339340091</v>
      </c>
      <c r="E414" s="4">
        <f t="shared" si="81"/>
        <v>4.2148895963770805E-2</v>
      </c>
      <c r="F414" s="4">
        <f t="shared" si="82"/>
        <v>3.5257865007666762</v>
      </c>
    </row>
    <row r="415" spans="3:6" ht="10.050000000000001" customHeight="1" x14ac:dyDescent="0.2">
      <c r="C415" s="31">
        <v>19.95</v>
      </c>
      <c r="D415" s="30">
        <f t="shared" si="83"/>
        <v>1.5459829760210979</v>
      </c>
      <c r="E415" s="4">
        <f t="shared" si="81"/>
        <v>4.3341621967317945E-2</v>
      </c>
      <c r="F415" s="4">
        <f t="shared" si="82"/>
        <v>3.5271031863685542</v>
      </c>
    </row>
    <row r="416" spans="3:6" ht="10.050000000000001" customHeight="1" x14ac:dyDescent="0.2">
      <c r="C416" s="31">
        <v>20</v>
      </c>
      <c r="D416" s="30">
        <f t="shared" si="83"/>
        <v>1.5482417021265931</v>
      </c>
      <c r="E416" s="4">
        <f t="shared" si="81"/>
        <v>4.4419821155329497E-2</v>
      </c>
      <c r="F416" s="4">
        <f t="shared" si="82"/>
        <v>3.5285281173986616</v>
      </c>
    </row>
    <row r="417" spans="3:6" ht="10.050000000000001" customHeight="1" x14ac:dyDescent="0.2">
      <c r="C417" s="31">
        <v>20.05</v>
      </c>
      <c r="D417" s="30">
        <f t="shared" si="83"/>
        <v>1.5505457248019585</v>
      </c>
      <c r="E417" s="4">
        <f t="shared" si="81"/>
        <v>4.5381377233530973E-2</v>
      </c>
      <c r="F417" s="4">
        <f t="shared" si="82"/>
        <v>3.5300634415190468</v>
      </c>
    </row>
    <row r="418" spans="3:6" ht="10.050000000000001" customHeight="1" x14ac:dyDescent="0.2">
      <c r="C418" s="31">
        <v>20.100000000000001</v>
      </c>
      <c r="D418" s="30">
        <f t="shared" si="83"/>
        <v>1.5528890755586207</v>
      </c>
      <c r="E418" s="4">
        <f t="shared" si="81"/>
        <v>4.6224472885687984E-2</v>
      </c>
      <c r="F418" s="4">
        <f t="shared" si="82"/>
        <v>3.5317110071793425</v>
      </c>
    </row>
    <row r="419" spans="3:6" ht="10.050000000000001" customHeight="1" x14ac:dyDescent="0.2">
      <c r="C419" s="31">
        <v>20.149999999999999</v>
      </c>
      <c r="D419" s="30">
        <f t="shared" si="83"/>
        <v>1.5552657150090474</v>
      </c>
      <c r="E419" s="4">
        <f t="shared" si="81"/>
        <v>4.6947594359891376E-2</v>
      </c>
      <c r="F419" s="4">
        <f t="shared" si="82"/>
        <v>3.5334723590328005</v>
      </c>
    </row>
    <row r="420" spans="3:6" ht="10.050000000000001" customHeight="1" x14ac:dyDescent="0.2">
      <c r="C420" s="31">
        <v>20.2</v>
      </c>
      <c r="D420" s="30">
        <f t="shared" si="83"/>
        <v>1.5576695526056739</v>
      </c>
      <c r="E420" s="4">
        <f t="shared" si="81"/>
        <v>4.7549534625933365E-2</v>
      </c>
      <c r="F420" s="4">
        <f t="shared" si="82"/>
        <v>3.5353487347812256</v>
      </c>
    </row>
    <row r="421" spans="3:6" ht="10.050000000000001" customHeight="1" x14ac:dyDescent="0.2">
      <c r="C421" s="31">
        <v>20.25</v>
      </c>
      <c r="D421" s="30">
        <f t="shared" si="83"/>
        <v>1.5600944630234665</v>
      </c>
      <c r="E421" s="4">
        <f t="shared" si="81"/>
        <v>4.8029391302134794E-2</v>
      </c>
      <c r="F421" s="4">
        <f t="shared" si="82"/>
        <v>3.5373410672504133</v>
      </c>
    </row>
    <row r="422" spans="3:6" ht="10.050000000000001" customHeight="1" x14ac:dyDescent="0.2">
      <c r="C422" s="31">
        <v>20.3</v>
      </c>
      <c r="D422" s="30">
        <f t="shared" si="83"/>
        <v>1.5625342906831095</v>
      </c>
      <c r="E422" s="4">
        <f t="shared" si="81"/>
        <v>4.838657013714176E-2</v>
      </c>
      <c r="F422" s="4">
        <f t="shared" si="82"/>
        <v>3.5394499809106001</v>
      </c>
    </row>
    <row r="423" spans="3:6" ht="10.050000000000001" customHeight="1" x14ac:dyDescent="0.2">
      <c r="C423" s="31">
        <v>20.350000000000001</v>
      </c>
      <c r="D423" s="30">
        <f t="shared" si="83"/>
        <v>1.564982884758134</v>
      </c>
      <c r="E423" s="4">
        <f t="shared" si="81"/>
        <v>4.8620785122861054E-2</v>
      </c>
      <c r="F423" s="4">
        <f t="shared" si="82"/>
        <v>3.5416757917657429</v>
      </c>
    </row>
    <row r="424" spans="3:6" ht="10.050000000000001" customHeight="1" x14ac:dyDescent="0.2">
      <c r="C424" s="31">
        <v>20.399999999999999</v>
      </c>
      <c r="D424" s="30">
        <f t="shared" si="83"/>
        <v>1.5674340948885832</v>
      </c>
      <c r="E424" s="4">
        <f t="shared" si="81"/>
        <v>4.8732053319631152E-2</v>
      </c>
      <c r="F424" s="4">
        <f t="shared" si="82"/>
        <v>3.5440185125305397</v>
      </c>
    </row>
    <row r="425" spans="3:6" ht="10.050000000000001" customHeight="1" x14ac:dyDescent="0.2">
      <c r="C425" s="31">
        <v>20.45</v>
      </c>
      <c r="D425" s="30">
        <f t="shared" si="83"/>
        <v>1.5698817978964605</v>
      </c>
      <c r="E425" s="4">
        <f t="shared" si="81"/>
        <v>4.8720702595204113E-2</v>
      </c>
      <c r="F425" s="4">
        <f t="shared" si="82"/>
        <v>3.5464778448936065</v>
      </c>
    </row>
    <row r="426" spans="3:6" ht="10.050000000000001" customHeight="1" x14ac:dyDescent="0.2">
      <c r="C426" s="31">
        <v>20.5</v>
      </c>
      <c r="D426" s="30">
        <f t="shared" si="83"/>
        <v>1.5723199002110013</v>
      </c>
      <c r="E426" s="4">
        <f t="shared" si="81"/>
        <v>4.8587357334424208E-2</v>
      </c>
      <c r="F426" s="4">
        <f t="shared" si="82"/>
        <v>3.5490531938099381</v>
      </c>
    </row>
    <row r="427" spans="3:6" ht="10.050000000000001" customHeight="1" x14ac:dyDescent="0.2">
      <c r="C427" s="31">
        <v>20.55</v>
      </c>
      <c r="D427" s="30">
        <f t="shared" si="83"/>
        <v>1.5747423777836738</v>
      </c>
      <c r="E427" s="4">
        <f t="shared" si="81"/>
        <v>4.8332946501302931E-2</v>
      </c>
      <c r="F427" s="4">
        <f t="shared" si="82"/>
        <v>3.5517436594409406</v>
      </c>
    </row>
    <row r="428" spans="3:6" ht="10.050000000000001" customHeight="1" x14ac:dyDescent="0.2">
      <c r="C428" s="31">
        <v>20.6</v>
      </c>
      <c r="D428" s="30">
        <f t="shared" si="83"/>
        <v>1.5771432656532727</v>
      </c>
      <c r="E428" s="4">
        <f t="shared" si="81"/>
        <v>4.7958691924908425E-2</v>
      </c>
      <c r="F428" s="4">
        <f t="shared" si="82"/>
        <v>3.5545480488706267</v>
      </c>
    </row>
    <row r="429" spans="3:6" ht="10.050000000000001" customHeight="1" x14ac:dyDescent="0.2">
      <c r="C429" s="31">
        <v>20.65</v>
      </c>
      <c r="D429" s="30">
        <f t="shared" si="83"/>
        <v>1.5795166802926819</v>
      </c>
      <c r="E429" s="4">
        <f t="shared" si="81"/>
        <v>4.7466107485104381E-2</v>
      </c>
      <c r="F429" s="4">
        <f t="shared" si="82"/>
        <v>3.5574648769219372</v>
      </c>
    </row>
    <row r="430" spans="3:6" ht="10.050000000000001" customHeight="1" x14ac:dyDescent="0.2">
      <c r="C430" s="31">
        <v>20.7</v>
      </c>
      <c r="D430" s="30">
        <f t="shared" si="83"/>
        <v>1.581856838258046</v>
      </c>
      <c r="E430" s="4">
        <f t="shared" si="81"/>
        <v>4.6856993739889941E-2</v>
      </c>
      <c r="F430" s="4">
        <f t="shared" si="82"/>
        <v>3.5604923715314336</v>
      </c>
    </row>
    <row r="431" spans="3:6" ht="10.050000000000001" customHeight="1" x14ac:dyDescent="0.2">
      <c r="C431" s="31">
        <v>20.75</v>
      </c>
      <c r="D431" s="30">
        <f t="shared" si="83"/>
        <v>1.5841580582197876</v>
      </c>
      <c r="E431" s="4">
        <f t="shared" si="81"/>
        <v>4.6133430062776704E-2</v>
      </c>
      <c r="F431" s="4">
        <f t="shared" si="82"/>
        <v>3.5636284816139305</v>
      </c>
    </row>
    <row r="432" spans="3:6" ht="10.050000000000001" customHeight="1" x14ac:dyDescent="0.2">
      <c r="C432" s="31">
        <v>20.8</v>
      </c>
      <c r="D432" s="30">
        <f t="shared" si="83"/>
        <v>1.5864147945621272</v>
      </c>
      <c r="E432" s="4">
        <f t="shared" si="81"/>
        <v>4.5297775166335708E-2</v>
      </c>
      <c r="F432" s="4">
        <f t="shared" si="82"/>
        <v>3.5668708765409369</v>
      </c>
    </row>
    <row r="433" spans="3:6" ht="10.050000000000001" customHeight="1" x14ac:dyDescent="0.2">
      <c r="C433" s="31">
        <v>20.85</v>
      </c>
      <c r="D433" s="30">
        <f t="shared" si="83"/>
        <v>1.5886216366125578</v>
      </c>
      <c r="E433" s="4">
        <f t="shared" si="81"/>
        <v>4.4352648463567679E-2</v>
      </c>
      <c r="F433" s="4">
        <f t="shared" si="82"/>
        <v>3.5702169647812432</v>
      </c>
    </row>
    <row r="434" spans="3:6" ht="10.050000000000001" customHeight="1" x14ac:dyDescent="0.2">
      <c r="C434" s="31">
        <v>20.9</v>
      </c>
      <c r="D434" s="30">
        <f t="shared" si="83"/>
        <v>1.5907733199037279</v>
      </c>
      <c r="E434" s="4">
        <f t="shared" si="81"/>
        <v>4.3300933148607612E-2</v>
      </c>
      <c r="F434" s="4">
        <f t="shared" si="82"/>
        <v>3.5736638908221572</v>
      </c>
    </row>
    <row r="435" spans="3:6" ht="10.050000000000001" customHeight="1" x14ac:dyDescent="0.2">
      <c r="C435" s="31">
        <v>20.95</v>
      </c>
      <c r="D435" s="30">
        <f t="shared" si="83"/>
        <v>1.592864739049199</v>
      </c>
      <c r="E435" s="4">
        <f t="shared" si="81"/>
        <v>4.2145759583609887E-2</v>
      </c>
      <c r="F435" s="4">
        <f t="shared" si="82"/>
        <v>3.5772085517845369</v>
      </c>
    </row>
    <row r="436" spans="3:6" ht="10.050000000000001" customHeight="1" x14ac:dyDescent="0.2">
      <c r="C436" s="31">
        <v>21</v>
      </c>
      <c r="D436" s="30">
        <f t="shared" si="83"/>
        <v>1.594890968229896</v>
      </c>
      <c r="E436" s="4">
        <f t="shared" si="81"/>
        <v>4.0890503254883637E-2</v>
      </c>
      <c r="F436" s="4">
        <f t="shared" si="82"/>
        <v>3.5808475994685396</v>
      </c>
    </row>
    <row r="437" spans="3:6" ht="10.050000000000001" customHeight="1" x14ac:dyDescent="0.2">
      <c r="C437" s="31">
        <v>21.05</v>
      </c>
      <c r="D437" s="30">
        <f t="shared" si="83"/>
        <v>1.5968472643482559</v>
      </c>
      <c r="E437" s="4">
        <f t="shared" si="81"/>
        <v>3.9538764029350304E-2</v>
      </c>
      <c r="F437" s="4">
        <f t="shared" si="82"/>
        <v>3.5845774610990402</v>
      </c>
    </row>
    <row r="438" spans="3:6" ht="10.050000000000001" customHeight="1" x14ac:dyDescent="0.2">
      <c r="C438" s="31">
        <v>21.1</v>
      </c>
      <c r="D438" s="30">
        <f t="shared" si="83"/>
        <v>1.598729083942076</v>
      </c>
      <c r="E438" s="4">
        <f t="shared" si="81"/>
        <v>3.8094377715537142E-2</v>
      </c>
      <c r="F438" s="4">
        <f t="shared" si="82"/>
        <v>3.5883943277664834</v>
      </c>
    </row>
    <row r="439" spans="3:6" ht="10.050000000000001" customHeight="1" x14ac:dyDescent="0.2">
      <c r="C439" s="31">
        <v>21.15</v>
      </c>
      <c r="D439" s="30">
        <f t="shared" si="83"/>
        <v>1.6005320811653339</v>
      </c>
      <c r="E439" s="4">
        <f t="shared" si="81"/>
        <v>3.6561380867098148E-2</v>
      </c>
      <c r="F439" s="4">
        <f t="shared" si="82"/>
        <v>3.5922941896251888</v>
      </c>
    </row>
    <row r="440" spans="3:6" ht="10.050000000000001" customHeight="1" x14ac:dyDescent="0.2">
      <c r="C440" s="31">
        <v>21.2</v>
      </c>
      <c r="D440" s="30">
        <f t="shared" si="83"/>
        <v>1.6022521407171333</v>
      </c>
      <c r="E440" s="4">
        <f t="shared" si="81"/>
        <v>3.4944017306062669E-2</v>
      </c>
      <c r="F440" s="4">
        <f t="shared" si="82"/>
        <v>3.5962728293719044</v>
      </c>
    </row>
    <row r="441" spans="3:6" ht="10.050000000000001" customHeight="1" x14ac:dyDescent="0.2">
      <c r="C441" s="31">
        <v>21.25</v>
      </c>
      <c r="D441" s="30">
        <f t="shared" si="83"/>
        <v>1.6038853562906572</v>
      </c>
      <c r="E441" s="4">
        <f t="shared" si="81"/>
        <v>3.3246717255516867E-2</v>
      </c>
      <c r="F441" s="4">
        <f t="shared" si="82"/>
        <v>3.6003258431149088</v>
      </c>
    </row>
    <row r="442" spans="3:6" ht="10.050000000000001" customHeight="1" x14ac:dyDescent="0.2">
      <c r="C442" s="31">
        <v>21.3</v>
      </c>
      <c r="D442" s="30">
        <f t="shared" si="83"/>
        <v>1.6054280664250513</v>
      </c>
      <c r="E442" s="4">
        <f>LN(C442)+0.577215665-F442</f>
        <v>3.1474078799946348E-2</v>
      </c>
      <c r="F442" s="4">
        <f>C442^2/2/FACT(2)-C442^4/4/FACT(4)+C442^6/6/FACT(6)-C442^8/8/FACT(8)+C442^10/10/FACT(10)-C442^12/12/FACT(12)+C442^14/14/FACT(14)-C442^16/16/FACT(16)+C442^18/18/FACT(18)-C442^20/20/FACT(20)+C442^22/22/FACT(22)-C442^24/24/FACT(24)+C442^26/26/FACT(26)-C442^28/28/FACT(28)+C442^30/30/FACT(30)-C442^32/32/FACT(32)+C442^34/34/FACT(34)-C442^36/36/FACT(36)+C442^38/38/FACT(38)-C442^40/40/FACT(40)+C442^42/42/FACT(42)-C442^44/44/FACT(44)+C442^46/46/FACT(46)-C442^48/48/FACT(48)+C442^50/50/FACT(50)-C442^52/52/FACT(52)+C442^54/54/FACT(54)-C442^56/56/FACT(56)+C442^58/58/FACT(58)-C442^60/60/FACT(60)+C442^62/62/FACT(62)-C442^64/64/FACT(64)+C442^66/66/FACT(66)-C442^68/68/FACT(68)+C442^70/70/FACT(70)-C442^72/72/FACT(72)+C442^74/74/FACT(74)-C442^76/76/FACT(76)+C442^78/78/FACT(78)-C442^80/80/FACT(80)+C442^82/82/FACT(82)-C442^84/84/FACT(84)+C442^86/86/FACT(86)-C442^88/88/FACT(88)+C442^90/90/FACT(90)-C442^92/92/FACT(92)+C442^94/94/FACT(94)-C442^96/96/FACT(96)+C442^98/98/FACT(98)-C442^100/100/FACT(100)+C442^102/102/FACT(102)-C442^104/104/FACT(104)</f>
        <v>3.604448658915433</v>
      </c>
    </row>
    <row r="443" spans="3:6" ht="10.050000000000001" customHeight="1" x14ac:dyDescent="0.2">
      <c r="C443" s="31">
        <v>21.35</v>
      </c>
      <c r="D443" s="30">
        <f t="shared" si="83"/>
        <v>1.6068768493198704</v>
      </c>
      <c r="E443" s="4">
        <f>LN(C443)+0.577215665-F443</f>
        <v>2.963089547908071E-2</v>
      </c>
      <c r="F443" s="4">
        <f>C443^2/2/FACT(2)-C443^4/4/FACT(4)+C443^6/6/FACT(6)-C443^8/8/FACT(8)+C443^10/10/FACT(10)-C443^12/12/FACT(12)+C443^14/14/FACT(14)-C443^16/16/FACT(16)+C443^18/18/FACT(18)-C443^20/20/FACT(20)+C443^22/22/FACT(22)-C443^24/24/FACT(24)+C443^26/26/FACT(26)-C443^28/28/FACT(28)+C443^30/30/FACT(30)-C443^32/32/FACT(32)+C443^34/34/FACT(34)-C443^36/36/FACT(36)+C443^38/38/FACT(38)-C443^40/40/FACT(40)+C443^42/42/FACT(42)-C443^44/44/FACT(44)+C443^46/46/FACT(46)-C443^48/48/FACT(48)+C443^50/50/FACT(50)-C443^52/52/FACT(52)+C443^54/54/FACT(54)-C443^56/56/FACT(56)+C443^58/58/FACT(58)-C443^60/60/FACT(60)+C443^62/62/FACT(62)-C443^64/64/FACT(64)+C443^66/66/FACT(66)-C443^68/68/FACT(68)+C443^70/70/FACT(70)-C443^72/72/FACT(72)+C443^74/74/FACT(74)-C443^76/76/FACT(76)+C443^78/78/FACT(78)-C443^80/80/FACT(80)+C443^82/82/FACT(82)-C443^84/84/FACT(84)+C443^86/86/FACT(86)-C443^88/88/FACT(88)+C443^90/90/FACT(90)-C443^92/92/FACT(92)+C443^94/94/FACT(94)-C443^96/96/FACT(96)+C443^98/98/FACT(98)-C443^100/100/FACT(100)+C443^102/102/FACT(102)-C443^104/104/FACT(104)</f>
        <v>3.6086365091955526</v>
      </c>
    </row>
    <row r="444" spans="3:6" ht="10.050000000000001" customHeight="1" x14ac:dyDescent="0.2">
      <c r="C444" s="31">
        <v>21.4</v>
      </c>
      <c r="D444" s="30">
        <f t="shared" si="83"/>
        <v>1.6082285330656128</v>
      </c>
      <c r="E444" s="4">
        <f>LN(C444)+0.577215665-F444</f>
        <v>2.7722076603832857E-2</v>
      </c>
      <c r="F444" s="4">
        <f>C444^2/2/FACT(2)-C444^4/4/FACT(4)+C444^6/6/FACT(6)-C444^8/8/FACT(8)+C444^10/10/FACT(10)-C444^12/12/FACT(12)+C444^14/14/FACT(14)-C444^16/16/FACT(16)+C444^18/18/FACT(18)-C444^20/20/FACT(20)+C444^22/22/FACT(22)-C444^24/24/FACT(24)+C444^26/26/FACT(26)-C444^28/28/FACT(28)+C444^30/30/FACT(30)-C444^32/32/FACT(32)+C444^34/34/FACT(34)-C444^36/36/FACT(36)+C444^38/38/FACT(38)-C444^40/40/FACT(40)+C444^42/42/FACT(42)-C444^44/44/FACT(44)+C444^46/46/FACT(46)-C444^48/48/FACT(48)+C444^50/50/FACT(50)-C444^52/52/FACT(52)+C444^54/54/FACT(54)-C444^56/56/FACT(56)+C444^58/58/FACT(58)-C444^60/60/FACT(60)+C444^62/62/FACT(62)-C444^64/64/FACT(64)+C444^66/66/FACT(66)-C444^68/68/FACT(68)+C444^70/70/FACT(70)-C444^72/72/FACT(72)+C444^74/74/FACT(74)-C444^76/76/FACT(76)+C444^78/78/FACT(78)-C444^80/80/FACT(80)+C444^82/82/FACT(82)-C444^84/84/FACT(84)+C444^86/86/FACT(86)-C444^88/88/FACT(88)+C444^90/90/FACT(90)-C444^92/92/FACT(92)+C444^94/94/FACT(94)-C444^96/96/FACT(96)+C444^98/98/FACT(98)-C444^100/100/FACT(100)+C444^102/102/FACT(102)-C444^104/104/FACT(104)</f>
        <v>3.6128845104239731</v>
      </c>
    </row>
    <row r="445" spans="3:6" ht="10.050000000000001" customHeight="1" x14ac:dyDescent="0.2">
      <c r="C445" s="31">
        <v>21.45</v>
      </c>
      <c r="D445" s="30">
        <f t="shared" si="83"/>
        <v>1.6094801960055969</v>
      </c>
      <c r="E445" s="4">
        <f>LN(C445)+0.577215665-F445</f>
        <v>2.5752694304555845E-2</v>
      </c>
      <c r="F445" s="4">
        <f>C445^2/2/FACT(2)-C445^4/4/FACT(4)+C445^6/6/FACT(6)-C445^8/8/FACT(8)+C445^10/10/FACT(10)-C445^12/12/FACT(12)+C445^14/14/FACT(14)-C445^16/16/FACT(16)+C445^18/18/FACT(18)-C445^20/20/FACT(20)+C445^22/22/FACT(22)-C445^24/24/FACT(24)+C445^26/26/FACT(26)-C445^28/28/FACT(28)+C445^30/30/FACT(30)-C445^32/32/FACT(32)+C445^34/34/FACT(34)-C445^36/36/FACT(36)+C445^38/38/FACT(38)-C445^40/40/FACT(40)+C445^42/42/FACT(42)-C445^44/44/FACT(44)+C445^46/46/FACT(46)-C445^48/48/FACT(48)+C445^50/50/FACT(50)-C445^52/52/FACT(52)+C445^54/54/FACT(54)-C445^56/56/FACT(56)+C445^58/58/FACT(58)-C445^60/60/FACT(60)+C445^62/62/FACT(62)-C445^64/64/FACT(64)+C445^66/66/FACT(66)-C445^68/68/FACT(68)+C445^70/70/FACT(70)-C445^72/72/FACT(72)+C445^74/74/FACT(74)-C445^76/76/FACT(76)+C445^78/78/FACT(78)-C445^80/80/FACT(80)+C445^82/82/FACT(82)-C445^84/84/FACT(84)+C445^86/86/FACT(86)-C445^88/88/FACT(88)+C445^90/90/FACT(90)-C445^92/92/FACT(92)+C445^94/94/FACT(94)-C445^96/96/FACT(96)+C445^98/98/FACT(98)-C445^100/100/FACT(100)+C445^102/102/FACT(102)-C445^104/104/FACT(104)</f>
        <v>3.6171876160694705</v>
      </c>
    </row>
    <row r="446" spans="3:6" ht="10.050000000000001" customHeight="1" x14ac:dyDescent="0.2">
      <c r="C446" s="31">
        <v>21.5</v>
      </c>
      <c r="D446" s="30">
        <f>C446-C446^3/3/FACT(3)+C446^5/5/FACT(5)-C446^7/7/FACT(7)+C446^9/9/FACT(9)-C446^11/11/FACT(11)+C446^13/13/FACT(13)-C446^15/15/FACT(15)+C446^17/17/FACT(17)-C446^19/19/FACT(19)+C446^21/21/FACT(21)-C446^23/23/FACT(23)+C446^25/25/FACT(25)-C446^27/27/FACT(27)+C446^29/29/FACT(29)-C446^31/31/FACT(31)+C446^33/33/FACT(33)-C446^35/35/FACT(35)+C446^37/37/FACT(37)-C446^39/39/FACT(39)+C446^41/41/FACT(41)-C446^43/43/FACT(43)+C446^45/45/FACT(45)-C446^47/47/FACT(47)+C446^49/49/FACT(49)-C446^51/51/FACT(51)+C446^53/53/FACT(53)-C446^55/55/FACT(55)+C446^57/57/FACT(57)-C446^59/59/FACT(59)+C446^61/61/FACT(61)-C446^63/63/FACT(63)+C446^65/65/FACT(65)-C446^67/67/FACT(67)+C446^69/69/FACT(69)-C446^71/71/FACT(71)+C446^73/73/FACT(73)-C446^75/75/FACT(75)+C446^77/77/FACT(77)-C446^79/79/FACT(79)+C446^81/81/FACT(81)-C446^83/83/FACT(83)+C446^85/85/FACT(85)-C446^87/87/FACT(87)+C446^89/89/FACT(89)-C446^91/91/FACT(91)+C446^93/93/FACT(93)-C446^95/95/FACT(95)+C446^97/97/FACT(97)-C446^99/99/FACT(99)+C446^101/101/FACT(101)-C446^103/103/FACT(103)</f>
        <v>1.6106291894277462</v>
      </c>
      <c r="E446" s="4">
        <f>LN(C446)+0.577215665-F446</f>
        <v>2.3727943151957032E-2</v>
      </c>
      <c r="F446" s="4">
        <f>C446^2/2/FACT(2)-C446^4/4/FACT(4)+C446^6/6/FACT(6)-C446^8/8/FACT(8)+C446^10/10/FACT(10)-C446^12/12/FACT(12)+C446^14/14/FACT(14)-C446^16/16/FACT(16)+C446^18/18/FACT(18)-C446^20/20/FACT(20)+C446^22/22/FACT(22)-C446^24/24/FACT(24)+C446^26/26/FACT(26)-C446^28/28/FACT(28)+C446^30/30/FACT(30)-C446^32/32/FACT(32)+C446^34/34/FACT(34)-C446^36/36/FACT(36)+C446^38/38/FACT(38)-C446^40/40/FACT(40)+C446^42/42/FACT(42)-C446^44/44/FACT(44)+C446^46/46/FACT(46)-C446^48/48/FACT(48)+C446^50/50/FACT(50)-C446^52/52/FACT(52)+C446^54/54/FACT(54)-C446^56/56/FACT(56)+C446^58/58/FACT(58)-C446^60/60/FACT(60)+C446^62/62/FACT(62)-C446^64/64/FACT(64)+C446^66/66/FACT(66)-C446^68/68/FACT(68)+C446^70/70/FACT(70)-C446^72/72/FACT(72)+C446^74/74/FACT(74)-C446^76/76/FACT(76)+C446^78/78/FACT(78)-C446^80/80/FACT(80)+C446^82/82/FACT(82)-C446^84/84/FACT(84)+C446^86/86/FACT(86)-C446^88/88/FACT(88)+C446^90/90/FACT(90)-C446^92/92/FACT(92)+C446^94/94/FACT(94)-C446^96/96/FACT(96)+C446^98/98/FACT(98)-C446^100/100/FACT(100)+C446^102/102/FACT(102)-C446^104/104/FACT(104)</f>
        <v>3.6215406569816602</v>
      </c>
    </row>
    <row r="447" spans="3:6" ht="10.050000000000001" customHeight="1" x14ac:dyDescent="0.2">
      <c r="C447" s="31">
        <v>21.55</v>
      </c>
      <c r="D447" s="30">
        <f t="shared" ref="D447:D510" si="84">C447-C447^3/3/FACT(3)+C447^5/5/FACT(5)-C447^7/7/FACT(7)+C447^9/9/FACT(9)-C447^11/11/FACT(11)+C447^13/13/FACT(13)-C447^15/15/FACT(15)+C447^17/17/FACT(17)-C447^19/19/FACT(19)+C447^21/21/FACT(21)-C447^23/23/FACT(23)+C447^25/25/FACT(25)-C447^27/27/FACT(27)+C447^29/29/FACT(29)-C447^31/31/FACT(31)+C447^33/33/FACT(33)-C447^35/35/FACT(35)+C447^37/37/FACT(37)-C447^39/39/FACT(39)+C447^41/41/FACT(41)-C447^43/43/FACT(43)+C447^45/45/FACT(45)-C447^47/47/FACT(47)+C447^49/49/FACT(49)-C447^51/51/FACT(51)+C447^53/53/FACT(53)-C447^55/55/FACT(55)+C447^57/57/FACT(57)-C447^59/59/FACT(59)+C447^61/61/FACT(61)-C447^63/63/FACT(63)+C447^65/65/FACT(65)-C447^67/67/FACT(67)+C447^69/69/FACT(69)-C447^71/71/FACT(71)+C447^73/73/FACT(73)-C447^75/75/FACT(75)+C447^77/77/FACT(77)-C447^79/79/FACT(79)+C447^81/81/FACT(81)-C447^83/83/FACT(83)+C447^85/85/FACT(85)-C447^87/87/FACT(87)+C447^89/89/FACT(89)-C447^91/91/FACT(91)+C447^93/93/FACT(93)-C447^95/95/FACT(95)+C447^97/97/FACT(97)-C447^99/99/FACT(99)+C447^101/101/FACT(101)-C447^103/103/FACT(103)</f>
        <v>1.6116731145577949</v>
      </c>
      <c r="E447" s="4">
        <f t="shared" ref="E447:E510" si="85">LN(C447)+0.577215665-F447</f>
        <v>2.1653120989109542E-2</v>
      </c>
      <c r="F447" s="4">
        <f t="shared" ref="F447:F510" si="86">C447^2/2/FACT(2)-C447^4/4/FACT(4)+C447^6/6/FACT(6)-C447^8/8/FACT(8)+C447^10/10/FACT(10)-C447^12/12/FACT(12)+C447^14/14/FACT(14)-C447^16/16/FACT(16)+C447^18/18/FACT(18)-C447^20/20/FACT(20)+C447^22/22/FACT(22)-C447^24/24/FACT(24)+C447^26/26/FACT(26)-C447^28/28/FACT(28)+C447^30/30/FACT(30)-C447^32/32/FACT(32)+C447^34/34/FACT(34)-C447^36/36/FACT(36)+C447^38/38/FACT(38)-C447^40/40/FACT(40)+C447^42/42/FACT(42)-C447^44/44/FACT(44)+C447^46/46/FACT(46)-C447^48/48/FACT(48)+C447^50/50/FACT(50)-C447^52/52/FACT(52)+C447^54/54/FACT(54)-C447^56/56/FACT(56)+C447^58/58/FACT(58)-C447^60/60/FACT(60)+C447^62/62/FACT(62)-C447^64/64/FACT(64)+C447^66/66/FACT(66)-C447^68/68/FACT(68)+C447^70/70/FACT(70)-C447^72/72/FACT(72)+C447^74/74/FACT(74)-C447^76/76/FACT(76)+C447^78/78/FACT(78)-C447^80/80/FACT(80)+C447^82/82/FACT(82)-C447^84/84/FACT(84)+C447^86/86/FACT(86)-C447^88/88/FACT(88)+C447^90/90/FACT(90)-C447^92/92/FACT(92)+C447^94/94/FACT(94)-C447^96/96/FACT(96)+C447^98/98/FACT(98)-C447^100/100/FACT(100)+C447^102/102/FACT(102)-C447^104/104/FACT(104)</f>
        <v>3.6259383605606472</v>
      </c>
    </row>
    <row r="448" spans="3:6" ht="10.050000000000001" customHeight="1" x14ac:dyDescent="0.2">
      <c r="C448" s="31">
        <v>21.6</v>
      </c>
      <c r="D448" s="30">
        <f t="shared" si="84"/>
        <v>1.6126098678844512</v>
      </c>
      <c r="E448" s="4">
        <f t="shared" si="85"/>
        <v>1.9533644771904335E-2</v>
      </c>
      <c r="F448" s="4">
        <f t="shared" si="86"/>
        <v>3.6303753349182148</v>
      </c>
    </row>
    <row r="449" spans="3:6" ht="10.050000000000001" customHeight="1" x14ac:dyDescent="0.2">
      <c r="C449" s="31">
        <v>21.65</v>
      </c>
      <c r="D449" s="30">
        <f t="shared" si="84"/>
        <v>1.6134375999755868</v>
      </c>
      <c r="E449" s="4">
        <f t="shared" si="85"/>
        <v>1.7375005733316407E-2</v>
      </c>
      <c r="F449" s="4">
        <f t="shared" si="86"/>
        <v>3.6348461137151826</v>
      </c>
    </row>
    <row r="450" spans="3:6" ht="10.050000000000001" customHeight="1" x14ac:dyDescent="0.2">
      <c r="C450" s="31">
        <v>21.7</v>
      </c>
      <c r="D450" s="30">
        <f t="shared" si="84"/>
        <v>1.6141547468128938</v>
      </c>
      <c r="E450" s="4">
        <f t="shared" si="85"/>
        <v>1.5182764895392609E-2</v>
      </c>
      <c r="F450" s="4">
        <f t="shared" si="86"/>
        <v>3.639345160651021</v>
      </c>
    </row>
    <row r="451" spans="3:6" ht="10.050000000000001" customHeight="1" x14ac:dyDescent="0.2">
      <c r="C451" s="31">
        <v>21.75</v>
      </c>
      <c r="D451" s="30">
        <f t="shared" si="84"/>
        <v>1.6147600436217362</v>
      </c>
      <c r="E451" s="4">
        <f t="shared" si="85"/>
        <v>1.2962533253000785E-2</v>
      </c>
      <c r="F451" s="4">
        <f t="shared" si="86"/>
        <v>3.6438668892816919</v>
      </c>
    </row>
    <row r="452" spans="3:6" ht="10.050000000000001" customHeight="1" x14ac:dyDescent="0.2">
      <c r="C452" s="31">
        <v>21.8</v>
      </c>
      <c r="D452" s="30">
        <f t="shared" si="84"/>
        <v>1.6152524822077738</v>
      </c>
      <c r="E452" s="4">
        <f t="shared" si="85"/>
        <v>1.0719992166121184E-2</v>
      </c>
      <c r="F452" s="4">
        <f t="shared" si="86"/>
        <v>3.6484056426289224</v>
      </c>
    </row>
    <row r="453" spans="3:6" ht="10.050000000000001" customHeight="1" x14ac:dyDescent="0.2">
      <c r="C453" s="31">
        <v>21.85</v>
      </c>
      <c r="D453" s="30">
        <f t="shared" si="84"/>
        <v>1.6156313448433477</v>
      </c>
      <c r="E453" s="4">
        <f t="shared" si="85"/>
        <v>8.4608252365558911E-3</v>
      </c>
      <c r="F453" s="4">
        <f t="shared" si="86"/>
        <v>3.6529557613050434</v>
      </c>
    </row>
    <row r="454" spans="3:6" ht="10.050000000000001" customHeight="1" x14ac:dyDescent="0.2">
      <c r="C454" s="31">
        <v>21.9</v>
      </c>
      <c r="D454" s="30">
        <f t="shared" si="84"/>
        <v>1.615896224487418</v>
      </c>
      <c r="E454" s="4">
        <f t="shared" si="85"/>
        <v>6.1907503340097314E-3</v>
      </c>
      <c r="F454" s="4">
        <f t="shared" si="86"/>
        <v>3.6575115514884451</v>
      </c>
    </row>
    <row r="455" spans="3:6" ht="10.050000000000001" customHeight="1" x14ac:dyDescent="0.2">
      <c r="C455" s="31">
        <v>21.95</v>
      </c>
      <c r="D455" s="30">
        <f t="shared" si="84"/>
        <v>1.6160469776549051</v>
      </c>
      <c r="E455" s="4">
        <f t="shared" si="85"/>
        <v>3.9154751937795496E-3</v>
      </c>
      <c r="F455" s="4">
        <f t="shared" si="86"/>
        <v>3.6620673293274004</v>
      </c>
    </row>
    <row r="456" spans="3:6" ht="10.050000000000001" customHeight="1" x14ac:dyDescent="0.2">
      <c r="C456" s="31">
        <v>22</v>
      </c>
      <c r="D456" s="30">
        <f t="shared" si="84"/>
        <v>1.6160837382910471</v>
      </c>
      <c r="E456" s="4">
        <f t="shared" si="85"/>
        <v>1.6406907609822774E-3</v>
      </c>
      <c r="F456" s="4">
        <f t="shared" si="86"/>
        <v>3.6666174275973336</v>
      </c>
    </row>
    <row r="457" spans="3:6" ht="10.050000000000001" customHeight="1" x14ac:dyDescent="0.2">
      <c r="C457" s="31">
        <v>22.05</v>
      </c>
      <c r="D457" s="30">
        <f t="shared" si="84"/>
        <v>1.6160069334564908</v>
      </c>
      <c r="E457" s="4">
        <f t="shared" si="85"/>
        <v>-6.2791798956229883E-4</v>
      </c>
      <c r="F457" s="4">
        <f t="shared" si="86"/>
        <v>3.6711561848824177</v>
      </c>
    </row>
    <row r="458" spans="3:6" ht="10.050000000000001" customHeight="1" x14ac:dyDescent="0.2">
      <c r="C458" s="31">
        <v>22.1</v>
      </c>
      <c r="D458" s="30">
        <f t="shared" si="84"/>
        <v>1.6158172753978988</v>
      </c>
      <c r="E458" s="4">
        <f t="shared" si="85"/>
        <v>-2.8847377535976548E-3</v>
      </c>
      <c r="F458" s="4">
        <f t="shared" si="86"/>
        <v>3.6756780112773049</v>
      </c>
    </row>
    <row r="459" spans="3:6" ht="10.050000000000001" customHeight="1" x14ac:dyDescent="0.2">
      <c r="C459" s="31">
        <v>22.15</v>
      </c>
      <c r="D459" s="30">
        <f t="shared" si="84"/>
        <v>1.6155157392550796</v>
      </c>
      <c r="E459" s="4">
        <f t="shared" si="85"/>
        <v>-5.1241706168019263E-3</v>
      </c>
      <c r="F459" s="4">
        <f t="shared" si="86"/>
        <v>3.6801773321079461</v>
      </c>
    </row>
    <row r="460" spans="3:6" ht="10.050000000000001" customHeight="1" x14ac:dyDescent="0.2">
      <c r="C460" s="31">
        <v>22.2</v>
      </c>
      <c r="D460" s="30">
        <f t="shared" si="84"/>
        <v>1.61510359122359</v>
      </c>
      <c r="E460" s="4">
        <f t="shared" si="85"/>
        <v>-7.3407348805645256E-3</v>
      </c>
      <c r="F460" s="4">
        <f t="shared" si="86"/>
        <v>3.6846486887587986</v>
      </c>
    </row>
    <row r="461" spans="3:6" ht="10.050000000000001" customHeight="1" x14ac:dyDescent="0.2">
      <c r="C461" s="31">
        <v>22.25</v>
      </c>
      <c r="D461" s="30">
        <f t="shared" si="84"/>
        <v>1.6145823495886003</v>
      </c>
      <c r="E461" s="4">
        <f t="shared" si="85"/>
        <v>-9.5289965718405867E-3</v>
      </c>
      <c r="F461" s="4">
        <f t="shared" si="86"/>
        <v>3.6890866701840901</v>
      </c>
    </row>
    <row r="462" spans="3:6" ht="10.050000000000001" customHeight="1" x14ac:dyDescent="0.2">
      <c r="C462" s="31">
        <v>22.3</v>
      </c>
      <c r="D462" s="30">
        <f t="shared" si="84"/>
        <v>1.6139537997060993</v>
      </c>
      <c r="E462" s="4">
        <f t="shared" si="85"/>
        <v>-1.1683634885851113E-2</v>
      </c>
      <c r="F462" s="4">
        <f t="shared" si="86"/>
        <v>3.6934859783519238</v>
      </c>
    </row>
    <row r="463" spans="3:6" ht="10.050000000000001" customHeight="1" x14ac:dyDescent="0.2">
      <c r="C463" s="31">
        <v>22.35</v>
      </c>
      <c r="D463" s="30">
        <f t="shared" si="84"/>
        <v>1.6132200151610983</v>
      </c>
      <c r="E463" s="4">
        <f t="shared" si="85"/>
        <v>-1.3799399472571583E-2</v>
      </c>
      <c r="F463" s="4">
        <f t="shared" si="86"/>
        <v>3.6978413855321492</v>
      </c>
    </row>
    <row r="464" spans="3:6" ht="10.050000000000001" customHeight="1" x14ac:dyDescent="0.2">
      <c r="C464" s="31">
        <v>22.4</v>
      </c>
      <c r="D464" s="30">
        <f t="shared" si="84"/>
        <v>1.6123832520567636</v>
      </c>
      <c r="E464" s="4">
        <f t="shared" si="85"/>
        <v>-1.5871211446197631E-2</v>
      </c>
      <c r="F464" s="4">
        <f t="shared" si="86"/>
        <v>3.7021478353071919</v>
      </c>
    </row>
    <row r="465" spans="3:6" ht="10.050000000000001" customHeight="1" x14ac:dyDescent="0.2">
      <c r="C465" s="31">
        <v>22.45</v>
      </c>
      <c r="D465" s="30">
        <f t="shared" si="84"/>
        <v>1.611446091756721</v>
      </c>
      <c r="E465" s="4">
        <f t="shared" si="85"/>
        <v>-1.7894096356440681E-2</v>
      </c>
      <c r="F465" s="4">
        <f t="shared" si="86"/>
        <v>3.7064003755447037</v>
      </c>
    </row>
    <row r="466" spans="3:6" ht="10.050000000000001" customHeight="1" x14ac:dyDescent="0.2">
      <c r="C466" s="31">
        <v>22.5</v>
      </c>
      <c r="D466" s="30">
        <f t="shared" si="84"/>
        <v>1.6104113026716949</v>
      </c>
      <c r="E466" s="4">
        <f t="shared" si="85"/>
        <v>-1.9863227657086924E-2</v>
      </c>
      <c r="F466" s="4">
        <f t="shared" si="86"/>
        <v>3.7105942018674609</v>
      </c>
    </row>
    <row r="467" spans="3:6" ht="10.050000000000001" customHeight="1" x14ac:dyDescent="0.2">
      <c r="C467" s="31">
        <v>22.55</v>
      </c>
      <c r="D467" s="30">
        <f t="shared" si="84"/>
        <v>1.6092819070029976</v>
      </c>
      <c r="E467" s="4">
        <f t="shared" si="85"/>
        <v>-2.1773922053431427E-2</v>
      </c>
      <c r="F467" s="4">
        <f t="shared" si="86"/>
        <v>3.7147246530021185</v>
      </c>
    </row>
    <row r="468" spans="3:6" ht="10.050000000000001" customHeight="1" x14ac:dyDescent="0.2">
      <c r="C468" s="31">
        <v>22.6</v>
      </c>
      <c r="D468" s="30">
        <f t="shared" si="84"/>
        <v>1.6080611573907235</v>
      </c>
      <c r="E468" s="4">
        <f t="shared" si="85"/>
        <v>-2.3621679964523246E-2</v>
      </c>
      <c r="F468" s="4">
        <f t="shared" si="86"/>
        <v>3.7187872512427633</v>
      </c>
    </row>
    <row r="469" spans="3:6" ht="10.050000000000001" customHeight="1" x14ac:dyDescent="0.2">
      <c r="C469" s="31">
        <v>22.65</v>
      </c>
      <c r="D469" s="30">
        <f t="shared" si="84"/>
        <v>1.6067524483108067</v>
      </c>
      <c r="E469" s="4">
        <f t="shared" si="85"/>
        <v>-2.5402173079300372E-2</v>
      </c>
      <c r="F469" s="4">
        <f t="shared" si="86"/>
        <v>3.7227776900083431</v>
      </c>
    </row>
    <row r="470" spans="3:6" ht="10.050000000000001" customHeight="1" x14ac:dyDescent="0.2">
      <c r="C470" s="31">
        <v>22.7</v>
      </c>
      <c r="D470" s="30">
        <f t="shared" si="84"/>
        <v>1.6053594855809159</v>
      </c>
      <c r="E470" s="4">
        <f t="shared" si="85"/>
        <v>-2.7111254208111113E-2</v>
      </c>
      <c r="F470" s="4">
        <f t="shared" si="86"/>
        <v>3.7266918436954679</v>
      </c>
    </row>
    <row r="471" spans="3:6" ht="10.050000000000001" customHeight="1" x14ac:dyDescent="0.2">
      <c r="C471" s="31">
        <v>22.75</v>
      </c>
      <c r="D471" s="30">
        <f t="shared" si="84"/>
        <v>1.603886093876242</v>
      </c>
      <c r="E471" s="4">
        <f t="shared" si="85"/>
        <v>-2.8744994034686666E-2</v>
      </c>
      <c r="F471" s="4">
        <f t="shared" si="86"/>
        <v>3.7305258044316463</v>
      </c>
    </row>
    <row r="472" spans="3:6" ht="10.050000000000001" customHeight="1" x14ac:dyDescent="0.2">
      <c r="C472" s="31">
        <v>22.8</v>
      </c>
      <c r="D472" s="30">
        <f t="shared" si="84"/>
        <v>1.6023362953036944</v>
      </c>
      <c r="E472" s="4">
        <f t="shared" si="85"/>
        <v>-3.0299630306658276E-2</v>
      </c>
      <c r="F472" s="4">
        <f t="shared" si="86"/>
        <v>3.7342758312670532</v>
      </c>
    </row>
    <row r="473" spans="3:6" ht="10.050000000000001" customHeight="1" x14ac:dyDescent="0.2">
      <c r="C473" s="31">
        <v>22.85</v>
      </c>
      <c r="D473" s="30">
        <f t="shared" si="84"/>
        <v>1.600714298854923</v>
      </c>
      <c r="E473" s="4">
        <f t="shared" si="85"/>
        <v>-3.1771598336069129E-2</v>
      </c>
      <c r="F473" s="4">
        <f t="shared" si="86"/>
        <v>3.7379383806762827</v>
      </c>
    </row>
    <row r="474" spans="3:6" ht="10.050000000000001" customHeight="1" x14ac:dyDescent="0.2">
      <c r="C474" s="31">
        <v>22.9</v>
      </c>
      <c r="D474" s="30">
        <f t="shared" si="84"/>
        <v>1.599024463233027</v>
      </c>
      <c r="E474" s="4">
        <f t="shared" si="85"/>
        <v>-3.3157668207529856E-2</v>
      </c>
      <c r="F474" s="4">
        <f t="shared" si="86"/>
        <v>3.7415102437677237</v>
      </c>
    </row>
    <row r="475" spans="3:6" ht="10.050000000000001" customHeight="1" x14ac:dyDescent="0.2">
      <c r="C475" s="31">
        <v>22.95</v>
      </c>
      <c r="D475" s="30">
        <f t="shared" si="84"/>
        <v>1.597271278268267</v>
      </c>
      <c r="E475" s="4">
        <f t="shared" si="85"/>
        <v>-3.4454704433337202E-2</v>
      </c>
      <c r="F475" s="4">
        <f t="shared" si="86"/>
        <v>3.744988305939891</v>
      </c>
    </row>
    <row r="476" spans="3:6" ht="10.050000000000001" customHeight="1" x14ac:dyDescent="0.2">
      <c r="C476" s="31">
        <v>23</v>
      </c>
      <c r="D476" s="30">
        <f t="shared" si="84"/>
        <v>1.5954594435586005</v>
      </c>
      <c r="E476" s="4">
        <f t="shared" si="85"/>
        <v>-3.5659852125037972E-2</v>
      </c>
      <c r="F476" s="4">
        <f t="shared" si="86"/>
        <v>3.7483697330541874</v>
      </c>
    </row>
    <row r="477" spans="3:6" ht="10.050000000000001" customHeight="1" x14ac:dyDescent="0.2">
      <c r="C477" s="31">
        <v>23.05</v>
      </c>
      <c r="D477" s="30">
        <f t="shared" si="84"/>
        <v>1.5935936888201232</v>
      </c>
      <c r="E477" s="4">
        <f t="shared" si="85"/>
        <v>-3.677052594335839E-2</v>
      </c>
      <c r="F477" s="4">
        <f t="shared" si="86"/>
        <v>3.7516519603860163</v>
      </c>
    </row>
    <row r="478" spans="3:6" ht="10.050000000000001" customHeight="1" x14ac:dyDescent="0.2">
      <c r="C478" s="31">
        <v>23.1</v>
      </c>
      <c r="D478" s="30">
        <f t="shared" si="84"/>
        <v>1.5916788770889145</v>
      </c>
      <c r="E478" s="4">
        <f t="shared" si="85"/>
        <v>-3.7784385658082176E-2</v>
      </c>
      <c r="F478" s="4">
        <f t="shared" si="86"/>
        <v>3.7548326681858302</v>
      </c>
    </row>
    <row r="479" spans="3:6" ht="10.050000000000001" customHeight="1" x14ac:dyDescent="0.2">
      <c r="C479" s="31">
        <v>23.15</v>
      </c>
      <c r="D479" s="30">
        <f t="shared" si="84"/>
        <v>1.5897200845377943</v>
      </c>
      <c r="E479" s="4">
        <f t="shared" si="85"/>
        <v>-3.8699251163381021E-2</v>
      </c>
      <c r="F479" s="4">
        <f t="shared" si="86"/>
        <v>3.7579096966956245</v>
      </c>
    </row>
    <row r="480" spans="3:6" ht="10.050000000000001" customHeight="1" x14ac:dyDescent="0.2">
      <c r="C480" s="31">
        <v>23.2</v>
      </c>
      <c r="D480" s="30">
        <f t="shared" si="84"/>
        <v>1.5877223155180553</v>
      </c>
      <c r="E480" s="4">
        <f t="shared" si="85"/>
        <v>-3.9513333361491654E-2</v>
      </c>
      <c r="F480" s="4">
        <f t="shared" si="86"/>
        <v>3.7608812770337563</v>
      </c>
    </row>
    <row r="481" spans="3:6" ht="10.050000000000001" customHeight="1" x14ac:dyDescent="0.2">
      <c r="C481" s="31">
        <v>23.25</v>
      </c>
      <c r="D481" s="30">
        <f t="shared" si="84"/>
        <v>1.5856907412836032</v>
      </c>
      <c r="E481" s="4">
        <f t="shared" si="85"/>
        <v>-4.022504674834293E-2</v>
      </c>
      <c r="F481" s="4">
        <f t="shared" si="86"/>
        <v>3.7637458437817082</v>
      </c>
    </row>
    <row r="482" spans="3:6" ht="10.050000000000001" customHeight="1" x14ac:dyDescent="0.2">
      <c r="C482" s="31">
        <v>23.3</v>
      </c>
      <c r="D482" s="30">
        <f t="shared" si="84"/>
        <v>1.5836305687823591</v>
      </c>
      <c r="E482" s="4">
        <f t="shared" si="85"/>
        <v>-4.0832997492668444E-2</v>
      </c>
      <c r="F482" s="4">
        <f t="shared" si="86"/>
        <v>3.7665020230643234</v>
      </c>
    </row>
    <row r="483" spans="3:6" ht="10.050000000000001" customHeight="1" x14ac:dyDescent="0.2">
      <c r="C483" s="31">
        <v>23.35</v>
      </c>
      <c r="D483" s="30">
        <f t="shared" si="84"/>
        <v>1.5815470646518548</v>
      </c>
      <c r="E483" s="4">
        <f t="shared" si="85"/>
        <v>-4.1336150196142007E-2</v>
      </c>
      <c r="F483" s="4">
        <f t="shared" si="86"/>
        <v>3.769148799311048</v>
      </c>
    </row>
    <row r="484" spans="3:6" ht="10.050000000000001" customHeight="1" x14ac:dyDescent="0.2">
      <c r="C484" s="31">
        <v>23.4</v>
      </c>
      <c r="D484" s="30">
        <f t="shared" si="84"/>
        <v>1.5794455096305069</v>
      </c>
      <c r="E484" s="4">
        <f t="shared" si="85"/>
        <v>-4.1733669444549371E-2</v>
      </c>
      <c r="F484" s="4">
        <f t="shared" si="86"/>
        <v>3.7716853568082049</v>
      </c>
    </row>
    <row r="485" spans="3:6" ht="10.050000000000001" customHeight="1" x14ac:dyDescent="0.2">
      <c r="C485" s="31">
        <v>23.45</v>
      </c>
      <c r="D485" s="30">
        <f t="shared" si="84"/>
        <v>1.5773312325503606</v>
      </c>
      <c r="E485" s="4">
        <f t="shared" si="85"/>
        <v>-4.2025063550265696E-2</v>
      </c>
      <c r="F485" s="4">
        <f t="shared" si="86"/>
        <v>3.7741112234425542</v>
      </c>
    </row>
    <row r="486" spans="3:6" ht="10.050000000000001" customHeight="1" x14ac:dyDescent="0.2">
      <c r="C486" s="31">
        <v>23.5</v>
      </c>
      <c r="D486" s="30">
        <f t="shared" si="84"/>
        <v>1.5752095683572906</v>
      </c>
      <c r="E486" s="4">
        <f t="shared" si="85"/>
        <v>-4.2209992447623357E-2</v>
      </c>
      <c r="F486" s="4">
        <f t="shared" si="86"/>
        <v>3.776426078597737</v>
      </c>
    </row>
    <row r="487" spans="3:6" ht="10.050000000000001" customHeight="1" x14ac:dyDescent="0.2">
      <c r="C487" s="31">
        <v>23.55</v>
      </c>
      <c r="D487" s="30">
        <f t="shared" si="84"/>
        <v>1.5730858530891403</v>
      </c>
      <c r="E487" s="4">
        <f t="shared" si="85"/>
        <v>-4.2288528781647461E-2</v>
      </c>
      <c r="F487" s="4">
        <f t="shared" si="86"/>
        <v>3.7786300142440745</v>
      </c>
    </row>
    <row r="488" spans="3:6" ht="10.050000000000001" customHeight="1" x14ac:dyDescent="0.2">
      <c r="C488" s="31">
        <v>23.6</v>
      </c>
      <c r="D488" s="30">
        <f t="shared" si="84"/>
        <v>1.570965374250471</v>
      </c>
      <c r="E488" s="4">
        <f t="shared" si="85"/>
        <v>-4.2260868737824975E-2</v>
      </c>
      <c r="F488" s="4">
        <f t="shared" si="86"/>
        <v>3.7807232457693893</v>
      </c>
    </row>
    <row r="489" spans="3:6" ht="10.050000000000001" customHeight="1" x14ac:dyDescent="0.2">
      <c r="C489" s="31">
        <v>23.65</v>
      </c>
      <c r="D489" s="30">
        <f t="shared" si="84"/>
        <v>1.5688534055143437</v>
      </c>
      <c r="E489" s="4">
        <f t="shared" si="85"/>
        <v>-4.2127516184858216E-2</v>
      </c>
      <c r="F489" s="4">
        <f t="shared" si="86"/>
        <v>3.7827062961228002</v>
      </c>
    </row>
    <row r="490" spans="3:6" ht="10.050000000000001" customHeight="1" x14ac:dyDescent="0.2">
      <c r="C490" s="31">
        <v>23.7</v>
      </c>
      <c r="D490" s="30">
        <f t="shared" si="84"/>
        <v>1.5667551586481956</v>
      </c>
      <c r="E490" s="4">
        <f t="shared" si="85"/>
        <v>-4.1889319401584135E-2</v>
      </c>
      <c r="F490" s="4">
        <f t="shared" si="86"/>
        <v>3.7845800325426695</v>
      </c>
    </row>
    <row r="491" spans="3:6" ht="10.050000000000001" customHeight="1" x14ac:dyDescent="0.2">
      <c r="C491" s="31">
        <v>23.75</v>
      </c>
      <c r="D491" s="30">
        <f t="shared" si="84"/>
        <v>1.5646758467834851</v>
      </c>
      <c r="E491" s="4">
        <f t="shared" si="85"/>
        <v>-4.1547259780177814E-2</v>
      </c>
      <c r="F491" s="4">
        <f t="shared" si="86"/>
        <v>3.7863454552608284</v>
      </c>
    </row>
    <row r="492" spans="3:6" ht="10.050000000000001" customHeight="1" x14ac:dyDescent="0.2">
      <c r="C492" s="31">
        <v>23.8</v>
      </c>
      <c r="D492" s="30">
        <f t="shared" si="84"/>
        <v>1.5626205681304706</v>
      </c>
      <c r="E492" s="4">
        <f t="shared" si="85"/>
        <v>-4.1102615691194444E-2</v>
      </c>
      <c r="F492" s="4">
        <f t="shared" si="86"/>
        <v>3.7880038613686233</v>
      </c>
    </row>
    <row r="493" spans="3:6" ht="10.050000000000001" customHeight="1" x14ac:dyDescent="0.2">
      <c r="C493" s="31">
        <v>23.85</v>
      </c>
      <c r="D493" s="30">
        <f t="shared" si="84"/>
        <v>1.560594288921995</v>
      </c>
      <c r="E493" s="4">
        <f t="shared" si="85"/>
        <v>-4.0556988973180719E-2</v>
      </c>
      <c r="F493" s="4">
        <f t="shared" si="86"/>
        <v>3.7895568713075307</v>
      </c>
    </row>
    <row r="494" spans="3:6" ht="10.050000000000001" customHeight="1" x14ac:dyDescent="0.2">
      <c r="C494" s="31">
        <v>23.9</v>
      </c>
      <c r="D494" s="30">
        <f t="shared" si="84"/>
        <v>1.5586020513073893</v>
      </c>
      <c r="E494" s="4">
        <f t="shared" si="85"/>
        <v>-3.9912136387369568E-2</v>
      </c>
      <c r="F494" s="4">
        <f t="shared" si="86"/>
        <v>3.7910062603248345</v>
      </c>
    </row>
    <row r="495" spans="3:6" ht="10.050000000000001" customHeight="1" x14ac:dyDescent="0.2">
      <c r="C495" s="31">
        <v>23.95</v>
      </c>
      <c r="D495" s="30">
        <f t="shared" si="84"/>
        <v>1.5566486151000725</v>
      </c>
      <c r="E495" s="4">
        <f t="shared" si="85"/>
        <v>-3.9170058885499071E-2</v>
      </c>
      <c r="F495" s="4">
        <f t="shared" si="86"/>
        <v>3.7923540477424234</v>
      </c>
    </row>
    <row r="496" spans="3:6" ht="10.050000000000001" customHeight="1" x14ac:dyDescent="0.2">
      <c r="C496" s="31">
        <v>24</v>
      </c>
      <c r="D496" s="30">
        <f t="shared" si="84"/>
        <v>1.5547386969735077</v>
      </c>
      <c r="E496" s="4">
        <f t="shared" si="85"/>
        <v>-3.8332985993706714E-2</v>
      </c>
      <c r="F496" s="4">
        <f t="shared" si="86"/>
        <v>3.7936024813416527</v>
      </c>
    </row>
    <row r="497" spans="3:6" ht="10.050000000000001" customHeight="1" x14ac:dyDescent="0.2">
      <c r="C497" s="31">
        <v>24.05</v>
      </c>
      <c r="D497" s="30">
        <f t="shared" si="84"/>
        <v>1.5528768820625822</v>
      </c>
      <c r="E497" s="4">
        <f t="shared" si="85"/>
        <v>-3.7403444032339195E-2</v>
      </c>
      <c r="F497" s="4">
        <f t="shared" si="86"/>
        <v>3.7947541055841096</v>
      </c>
    </row>
    <row r="498" spans="3:6" ht="10.050000000000001" customHeight="1" x14ac:dyDescent="0.2">
      <c r="C498" s="31">
        <v>24.1</v>
      </c>
      <c r="D498" s="30">
        <f t="shared" si="84"/>
        <v>1.5510676204674549</v>
      </c>
      <c r="E498" s="4">
        <f t="shared" si="85"/>
        <v>-3.6384168008270379E-2</v>
      </c>
      <c r="F498" s="4">
        <f t="shared" si="86"/>
        <v>3.7958116735048799</v>
      </c>
    </row>
    <row r="499" spans="3:6" ht="10.050000000000001" customHeight="1" x14ac:dyDescent="0.2">
      <c r="C499" s="31">
        <v>24.15</v>
      </c>
      <c r="D499" s="30">
        <f t="shared" si="84"/>
        <v>1.5493152271162896</v>
      </c>
      <c r="E499" s="4">
        <f t="shared" si="85"/>
        <v>-3.5278065884030596E-2</v>
      </c>
      <c r="F499" s="4">
        <f t="shared" si="86"/>
        <v>3.7967781109826122</v>
      </c>
    </row>
    <row r="500" spans="3:6" ht="10.050000000000001" customHeight="1" x14ac:dyDescent="0.2">
      <c r="C500" s="31">
        <v>24.2</v>
      </c>
      <c r="D500" s="30">
        <f t="shared" si="84"/>
        <v>1.5476237662462937</v>
      </c>
      <c r="E500" s="4">
        <f t="shared" si="85"/>
        <v>-3.4088218040811302E-2</v>
      </c>
      <c r="F500" s="4">
        <f t="shared" si="86"/>
        <v>3.7976565162034519</v>
      </c>
    </row>
    <row r="501" spans="3:6" ht="10.050000000000001" customHeight="1" x14ac:dyDescent="0.2">
      <c r="C501" s="31">
        <v>24.25</v>
      </c>
      <c r="D501" s="30">
        <f t="shared" si="84"/>
        <v>1.545997276298571</v>
      </c>
      <c r="E501" s="4">
        <f t="shared" si="85"/>
        <v>-3.2817892566034512E-2</v>
      </c>
      <c r="F501" s="4">
        <f t="shared" si="86"/>
        <v>3.7984501749495263</v>
      </c>
    </row>
    <row r="502" spans="3:6" ht="10.050000000000001" customHeight="1" x14ac:dyDescent="0.2">
      <c r="C502" s="31">
        <v>24.3</v>
      </c>
      <c r="D502" s="30">
        <f t="shared" si="84"/>
        <v>1.5444395126875827</v>
      </c>
      <c r="E502" s="4">
        <f t="shared" si="85"/>
        <v>-3.1470718359901895E-2</v>
      </c>
      <c r="F502" s="4">
        <f t="shared" si="86"/>
        <v>3.7991627337064049</v>
      </c>
    </row>
    <row r="503" spans="3:6" ht="10.050000000000001" customHeight="1" x14ac:dyDescent="0.2">
      <c r="C503" s="31">
        <v>24.35</v>
      </c>
      <c r="D503" s="30">
        <f t="shared" si="84"/>
        <v>1.5429540374071808</v>
      </c>
      <c r="E503" s="4">
        <f t="shared" si="85"/>
        <v>-3.0050231513929049E-2</v>
      </c>
      <c r="F503" s="4">
        <f t="shared" si="86"/>
        <v>3.7997977460425281</v>
      </c>
    </row>
    <row r="504" spans="3:6" ht="10.050000000000001" customHeight="1" x14ac:dyDescent="0.2">
      <c r="C504" s="31">
        <v>24.4</v>
      </c>
      <c r="D504" s="30">
        <f t="shared" si="84"/>
        <v>1.541544467609657</v>
      </c>
      <c r="E504" s="4">
        <f t="shared" si="85"/>
        <v>-2.8560328930947509E-2</v>
      </c>
      <c r="F504" s="4">
        <f t="shared" si="86"/>
        <v>3.8003591262301035</v>
      </c>
    </row>
    <row r="505" spans="3:6" ht="10.050000000000001" customHeight="1" x14ac:dyDescent="0.2">
      <c r="C505" s="31">
        <v>24.45</v>
      </c>
      <c r="D505" s="30">
        <f t="shared" si="84"/>
        <v>1.5402136791975425</v>
      </c>
      <c r="E505" s="4">
        <f t="shared" si="85"/>
        <v>-2.7005041240326211E-2</v>
      </c>
      <c r="F505" s="4">
        <f t="shared" si="86"/>
        <v>3.800850922161207</v>
      </c>
    </row>
    <row r="506" spans="3:6" ht="10.050000000000001" customHeight="1" x14ac:dyDescent="0.2">
      <c r="C506" s="31">
        <v>24.5</v>
      </c>
      <c r="D506" s="30">
        <f t="shared" si="84"/>
        <v>1.5389649173689106</v>
      </c>
      <c r="E506" s="4">
        <f t="shared" si="85"/>
        <v>-2.538856648921417E-2</v>
      </c>
      <c r="F506" s="4">
        <f t="shared" si="86"/>
        <v>3.8012773490398954</v>
      </c>
    </row>
    <row r="507" spans="3:6" ht="10.050000000000001" customHeight="1" x14ac:dyDescent="0.2">
      <c r="C507" s="31">
        <v>24.55</v>
      </c>
      <c r="D507" s="30">
        <f t="shared" si="84"/>
        <v>1.5378008686346454</v>
      </c>
      <c r="E507" s="4">
        <f t="shared" si="85"/>
        <v>-2.3715026675210638E-2</v>
      </c>
      <c r="F507" s="4">
        <f t="shared" si="86"/>
        <v>3.8016425459157404</v>
      </c>
    </row>
    <row r="508" spans="3:6" ht="10.050000000000001" customHeight="1" x14ac:dyDescent="0.2">
      <c r="C508" s="31">
        <v>24.6</v>
      </c>
      <c r="D508" s="30">
        <f t="shared" si="84"/>
        <v>1.5367241622331973</v>
      </c>
      <c r="E508" s="4">
        <f t="shared" si="85"/>
        <v>-2.198898202404731E-2</v>
      </c>
      <c r="F508" s="4">
        <f t="shared" si="86"/>
        <v>3.8019510899623645</v>
      </c>
    </row>
    <row r="509" spans="3:6" ht="10.050000000000001" customHeight="1" x14ac:dyDescent="0.2">
      <c r="C509" s="31">
        <v>24.65</v>
      </c>
      <c r="D509" s="30">
        <f t="shared" si="84"/>
        <v>1.5357370338929754</v>
      </c>
      <c r="E509" s="4">
        <f t="shared" si="85"/>
        <v>-2.021486960661445E-2</v>
      </c>
      <c r="F509" s="4">
        <f t="shared" si="86"/>
        <v>3.8022074350953137</v>
      </c>
    </row>
    <row r="510" spans="3:6" ht="10.050000000000001" customHeight="1" x14ac:dyDescent="0.2">
      <c r="C510" s="31">
        <v>24.7</v>
      </c>
      <c r="D510" s="30">
        <f t="shared" si="84"/>
        <v>1.5348415455132038</v>
      </c>
      <c r="E510" s="4">
        <f t="shared" si="85"/>
        <v>-1.8397391549268338E-2</v>
      </c>
      <c r="F510" s="4">
        <f t="shared" si="86"/>
        <v>3.8024163001831996</v>
      </c>
    </row>
    <row r="511" spans="3:6" ht="10.050000000000001" customHeight="1" x14ac:dyDescent="0.2">
      <c r="C511" s="31">
        <v>24.75</v>
      </c>
      <c r="D511" s="30">
        <f t="shared" ref="D511:D516" si="87">C511-C511^3/3/FACT(3)+C511^5/5/FACT(5)-C511^7/7/FACT(7)+C511^9/9/FACT(9)-C511^11/11/FACT(11)+C511^13/13/FACT(13)-C511^15/15/FACT(15)+C511^17/17/FACT(17)-C511^19/19/FACT(19)+C511^21/21/FACT(21)-C511^23/23/FACT(23)+C511^25/25/FACT(25)-C511^27/27/FACT(27)+C511^29/29/FACT(29)-C511^31/31/FACT(31)+C511^33/33/FACT(33)-C511^35/35/FACT(35)+C511^37/37/FACT(37)-C511^39/39/FACT(39)+C511^41/41/FACT(41)-C511^43/43/FACT(43)+C511^45/45/FACT(45)-C511^47/47/FACT(47)+C511^49/49/FACT(49)-C511^51/51/FACT(51)+C511^53/53/FACT(53)-C511^55/55/FACT(55)+C511^57/57/FACT(57)-C511^59/59/FACT(59)+C511^61/61/FACT(61)-C511^63/63/FACT(63)+C511^65/65/FACT(65)-C511^67/67/FACT(67)+C511^69/69/FACT(69)-C511^71/71/FACT(71)+C511^73/73/FACT(73)-C511^75/75/FACT(75)+C511^77/77/FACT(77)-C511^79/79/FACT(79)+C511^81/81/FACT(81)-C511^83/83/FACT(83)+C511^85/85/FACT(85)-C511^87/87/FACT(87)+C511^89/89/FACT(89)-C511^91/91/FACT(91)+C511^93/93/FACT(93)-C511^95/95/FACT(95)+C511^97/97/FACT(97)-C511^99/99/FACT(99)+C511^101/101/FACT(101)-C511^103/103/FACT(103)</f>
        <v>1.5340397158756611</v>
      </c>
      <c r="E511" s="4">
        <f t="shared" ref="E511:E516" si="88">LN(C511)+0.577215665-F511</f>
        <v>-1.6541088762137779E-2</v>
      </c>
      <c r="F511" s="4">
        <f t="shared" ref="F511:F516" si="89">C511^2/2/FACT(2)-C511^4/4/FACT(4)+C511^6/6/FACT(6)-C511^8/8/FACT(8)+C511^10/10/FACT(10)-C511^12/12/FACT(12)+C511^14/14/FACT(14)-C511^16/16/FACT(16)+C511^18/18/FACT(18)-C511^20/20/FACT(20)+C511^22/22/FACT(22)-C511^24/24/FACT(24)+C511^26/26/FACT(26)-C511^28/28/FACT(28)+C511^30/30/FACT(30)-C511^32/32/FACT(32)+C511^34/34/FACT(34)-C511^36/36/FACT(36)+C511^38/38/FACT(38)-C511^40/40/FACT(40)+C511^42/42/FACT(42)-C511^44/44/FACT(44)+C511^46/46/FACT(46)-C511^48/48/FACT(48)+C511^50/50/FACT(50)-C511^52/52/FACT(52)+C511^54/54/FACT(54)-C511^56/56/FACT(56)+C511^58/58/FACT(58)-C511^60/60/FACT(60)+C511^62/62/FACT(62)-C511^64/64/FACT(64)+C511^66/66/FACT(66)-C511^68/68/FACT(68)+C511^70/70/FACT(70)-C511^72/72/FACT(72)+C511^74/74/FACT(74)-C511^76/76/FACT(76)+C511^78/78/FACT(78)-C511^80/80/FACT(80)+C511^82/82/FACT(82)-C511^84/84/FACT(84)+C511^86/86/FACT(86)-C511^88/88/FACT(88)+C511^90/90/FACT(90)-C511^92/92/FACT(92)+C511^94/94/FACT(94)-C511^96/96/FACT(96)+C511^98/98/FACT(98)-C511^100/100/FACT(100)+C511^102/102/FACT(102)-C511^104/104/FACT(104)</f>
        <v>3.8025822427768374</v>
      </c>
    </row>
    <row r="512" spans="3:6" ht="10.050000000000001" customHeight="1" x14ac:dyDescent="0.2">
      <c r="C512" s="31">
        <v>24.8</v>
      </c>
      <c r="D512" s="30">
        <f t="shared" si="87"/>
        <v>1.5333331700505346</v>
      </c>
      <c r="E512" s="4">
        <f t="shared" si="88"/>
        <v>-1.4650884528724095E-2</v>
      </c>
      <c r="F512" s="4">
        <f t="shared" si="89"/>
        <v>3.8027102026996604</v>
      </c>
    </row>
    <row r="513" spans="3:6" ht="10.050000000000001" customHeight="1" x14ac:dyDescent="0.2">
      <c r="C513" s="31">
        <v>24.85</v>
      </c>
      <c r="D513" s="30">
        <f t="shared" si="87"/>
        <v>1.5327231423002177</v>
      </c>
      <c r="E513" s="4">
        <f t="shared" si="88"/>
        <v>-1.2731594609509678E-2</v>
      </c>
      <c r="F513" s="4">
        <f t="shared" si="89"/>
        <v>3.8028050121521471</v>
      </c>
    </row>
    <row r="514" spans="3:6" ht="10.050000000000001" customHeight="1" x14ac:dyDescent="0.2">
      <c r="C514" s="31">
        <v>24.9</v>
      </c>
      <c r="D514" s="30">
        <f t="shared" si="87"/>
        <v>1.5322108000659307</v>
      </c>
      <c r="E514" s="4">
        <f t="shared" si="88"/>
        <v>-1.0788080635855124E-2</v>
      </c>
      <c r="F514" s="4">
        <f t="shared" si="89"/>
        <v>3.8028715491065173</v>
      </c>
    </row>
    <row r="515" spans="3:6" ht="10.050000000000001" customHeight="1" x14ac:dyDescent="0.2">
      <c r="C515" s="31">
        <v>24.95</v>
      </c>
      <c r="D515" s="30">
        <f t="shared" si="87"/>
        <v>1.531796988457508</v>
      </c>
      <c r="E515" s="4">
        <f t="shared" si="88"/>
        <v>-8.8254544408363778E-3</v>
      </c>
      <c r="F515" s="4">
        <f t="shared" si="89"/>
        <v>3.8029149416383636</v>
      </c>
    </row>
    <row r="516" spans="3:6" ht="10.050000000000001" customHeight="1" x14ac:dyDescent="0.2">
      <c r="C516" s="31">
        <v>25</v>
      </c>
      <c r="D516" s="30">
        <f t="shared" si="87"/>
        <v>1.5314826421437482</v>
      </c>
      <c r="E516" s="4">
        <f t="shared" si="88"/>
        <v>-6.8484938304771426E-3</v>
      </c>
      <c r="F516" s="4">
        <f t="shared" si="89"/>
        <v>3.8029399836986779</v>
      </c>
    </row>
    <row r="517" spans="3:6" ht="10.050000000000001" customHeight="1" x14ac:dyDescent="0.25">
      <c r="C517"/>
      <c r="D517"/>
      <c r="E517"/>
      <c r="F517"/>
    </row>
    <row r="518" spans="3:6" ht="10.050000000000001" customHeight="1" x14ac:dyDescent="0.25">
      <c r="C518"/>
      <c r="D518"/>
      <c r="E518"/>
      <c r="F518"/>
    </row>
    <row r="519" spans="3:6" ht="10.050000000000001" customHeight="1" x14ac:dyDescent="0.25">
      <c r="C519"/>
      <c r="D519"/>
      <c r="E519"/>
      <c r="F519"/>
    </row>
    <row r="520" spans="3:6" ht="10.050000000000001" customHeight="1" x14ac:dyDescent="0.2">
      <c r="C520" s="31">
        <f>Interfaz!D24</f>
        <v>0.25</v>
      </c>
    </row>
  </sheetData>
  <mergeCells count="2">
    <mergeCell ref="G14:Y14"/>
    <mergeCell ref="H60:Y60"/>
  </mergeCells>
  <phoneticPr fontId="1" type="noConversion"/>
  <pageMargins left="0.75" right="0.75" top="1" bottom="1" header="0" footer="0"/>
  <pageSetup paperSize="11" scale="85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8"/>
  <sheetViews>
    <sheetView zoomScale="75" zoomScaleNormal="75" workbookViewId="0">
      <selection activeCell="W84" sqref="W84"/>
    </sheetView>
  </sheetViews>
  <sheetFormatPr baseColWidth="10" defaultRowHeight="10.199999999999999" x14ac:dyDescent="0.2"/>
  <cols>
    <col min="1" max="1" width="6.77734375" style="54" customWidth="1"/>
    <col min="2" max="2" width="6.77734375" style="38" customWidth="1"/>
    <col min="3" max="3" width="7.77734375" style="38" customWidth="1"/>
    <col min="4" max="4" width="6.77734375" style="38" customWidth="1"/>
    <col min="5" max="5" width="6.77734375" style="54" customWidth="1"/>
    <col min="6" max="6" width="6.77734375" style="38" customWidth="1"/>
    <col min="7" max="7" width="7.33203125" style="38" customWidth="1"/>
    <col min="8" max="8" width="6.77734375" style="38" customWidth="1"/>
    <col min="9" max="9" width="6.77734375" style="54" customWidth="1"/>
    <col min="10" max="10" width="6.77734375" style="38" customWidth="1"/>
    <col min="11" max="11" width="7.33203125" style="38" customWidth="1"/>
    <col min="12" max="12" width="6.77734375" style="38" customWidth="1"/>
    <col min="13" max="13" width="6.77734375" style="54" customWidth="1"/>
    <col min="14" max="14" width="6.77734375" style="38" customWidth="1"/>
    <col min="15" max="15" width="7.33203125" style="38" customWidth="1"/>
    <col min="16" max="16" width="6.77734375" style="38" customWidth="1"/>
    <col min="17" max="17" width="6.77734375" style="54" customWidth="1"/>
    <col min="18" max="18" width="6.77734375" style="38" customWidth="1"/>
    <col min="19" max="19" width="7.6640625" style="38" customWidth="1"/>
    <col min="20" max="20" width="6.77734375" style="38" customWidth="1"/>
    <col min="21" max="21" width="6.77734375" style="54" customWidth="1"/>
    <col min="22" max="22" width="6.77734375" style="38" customWidth="1"/>
    <col min="23" max="23" width="7.5546875" style="38" customWidth="1"/>
    <col min="24" max="31" width="6.77734375" style="38" customWidth="1"/>
    <col min="32" max="16384" width="11.5546875" style="38"/>
  </cols>
  <sheetData>
    <row r="1" spans="1:24" ht="10.8" thickBot="1" x14ac:dyDescent="0.25">
      <c r="A1" s="145" t="s">
        <v>21</v>
      </c>
      <c r="B1" s="146"/>
      <c r="C1" s="146"/>
      <c r="D1" s="146"/>
      <c r="E1" s="146"/>
      <c r="F1" s="146"/>
      <c r="G1" s="146"/>
      <c r="H1" s="147"/>
      <c r="I1" s="34" t="s">
        <v>20</v>
      </c>
      <c r="J1" s="35" t="s">
        <v>0</v>
      </c>
      <c r="K1" s="35" t="s">
        <v>1</v>
      </c>
      <c r="L1" s="36" t="s">
        <v>2</v>
      </c>
      <c r="M1" s="37" t="s">
        <v>20</v>
      </c>
      <c r="N1" s="35" t="s">
        <v>0</v>
      </c>
      <c r="O1" s="35" t="s">
        <v>1</v>
      </c>
      <c r="P1" s="36" t="s">
        <v>2</v>
      </c>
      <c r="Q1" s="34" t="s">
        <v>20</v>
      </c>
      <c r="R1" s="35" t="s">
        <v>0</v>
      </c>
      <c r="S1" s="35" t="s">
        <v>1</v>
      </c>
      <c r="T1" s="36" t="s">
        <v>2</v>
      </c>
      <c r="U1" s="37" t="s">
        <v>20</v>
      </c>
      <c r="V1" s="35" t="s">
        <v>0</v>
      </c>
      <c r="W1" s="35" t="s">
        <v>1</v>
      </c>
      <c r="X1" s="36" t="s">
        <v>2</v>
      </c>
    </row>
    <row r="2" spans="1:24" ht="10.8" thickBot="1" x14ac:dyDescent="0.25">
      <c r="A2" s="148"/>
      <c r="B2" s="149"/>
      <c r="C2" s="149"/>
      <c r="D2" s="149"/>
      <c r="E2" s="149"/>
      <c r="F2" s="149"/>
      <c r="G2" s="149"/>
      <c r="H2" s="150"/>
      <c r="I2" s="39">
        <v>3.3</v>
      </c>
      <c r="J2" s="40">
        <f t="shared" ref="J2:J36" si="0">I2-I2^3/3/FACT(3)+I2^5/5/FACT(5)-I2^7/7/FACT(7)+I2^9/9/FACT(9)-I2^11/11/FACT(11)+I2^13/13/FACT(13)-I2^15/15/FACT(15)+I2^17/17/FACT(17)-I2^19/19/FACT(19)+I2^21/21/FACT(21)-I2^23/23/FACT(23)+I2^25/25/FACT(25)-I2^27/27/FACT(27)+I2^29/29/FACT(29)-I2^31/31/FACT(31)+I2^33/33/FACT(33)-I2^35/35/FACT(35)+I2^37/37/FACT(37)-I2^39/39/FACT(39)+I2^41/41/FACT(41)-I2^43/43/FACT(43)+I2^45/45/FACT(45)-I2^47/47/FACT(47)+I2^49/49/FACT(49)-I2^51/51/FACT(51)+I2^53/53/FACT(53)-I2^55/55/FACT(55)+I2^57/57/FACT(57)-I2^59/59/FACT(59)+I2^61/61/FACT(61)-I2^63/63/FACT(63)+I2^65/65/FACT(65)-I2^67/67/FACT(67)+I2^69/69/FACT(69)-I2^71/71/FACT(71)+I2^73/73/FACT(73)-I2^75/75/FACT(75)+I2^77/77/FACT(77)-I2^79/79/FACT(79)+I2^81/81/FACT(81)-I2^83/83/FACT(83)+I2^85/85/FACT(85)-I2^87/87/FACT(87)+I2^89/89/FACT(89)-I2^91/91/FACT(91)+I2^93/93/FACT(93)-I2^95/95/FACT(95)+I2^97/97/FACT(97)-I2^99/99/FACT(99)+I2^101/101/FACT(101)-I2^103/103/FACT(103)</f>
        <v>1.8480807827952115</v>
      </c>
      <c r="K2" s="40">
        <f t="shared" ref="K2:K36" si="1">LN(I2)+0.577215665-L2</f>
        <v>2.467828470642508E-2</v>
      </c>
      <c r="L2" s="41">
        <f t="shared" ref="L2:L36" si="2">I2^2/2/FACT(2)-I2^4/4/FACT(4)+I2^6/6/FACT(6)-I2^8/8/FACT(8)+I2^10/10/FACT(10)-I2^12/12/FACT(12)+I2^14/14/FACT(14)-I2^16/16/FACT(16)+I2^18/18/FACT(18)-I2^20/20/FACT(20)+I2^22/22/FACT(22)-I2^24/24/FACT(24)+I2^26/26/FACT(26)-I2^28/28/FACT(28)+I2^30/30/FACT(30)-I2^32/32/FACT(32)+I2^34/34/FACT(34)-I2^36/36/FACT(36)+I2^38/38/FACT(38)-I2^40/40/FACT(40)+I2^42/42/FACT(42)-I2^44/44/FACT(44)+I2^46/46/FACT(46)-I2^48/48/FACT(48)+I2^50/50/FACT(50)-I2^52/52/FACT(52)+I2^54/54/FACT(54)-I2^56/56/FACT(56)+I2^58/58/FACT(58)-I2^60/60/FACT(60)+I2^62/62/FACT(62)-I2^64/64/FACT(64)+I2^66/66/FACT(66)-I2^68/68/FACT(68)+I2^70/70/FACT(70)-I2^72/72/FACT(72)+I2^74/74/FACT(74)-I2^76/76/FACT(76)+I2^78/78/FACT(78)-I2^80/80/FACT(80)+I2^82/82/FACT(82)-I2^84/84/FACT(84)+I2^86/86/FACT(86)-I2^88/88/FACT(88)+I2^90/90/FACT(90)-I2^92/92/FACT(92)+I2^94/94/FACT(94)-I2^96/96/FACT(96)+I2^98/98/FACT(98)-I2^100/100/FACT(100)+I2^102/102/FACT(102)-I2^104/104/FACT(104)</f>
        <v>1.7464598487660095</v>
      </c>
      <c r="M2" s="42">
        <v>5.05</v>
      </c>
      <c r="N2" s="43">
        <f t="shared" ref="N2:N36" si="3">M2-M2^3/3/FACT(3)+M2^5/5/FACT(5)-M2^7/7/FACT(7)+M2^9/9/FACT(9)-M2^11/11/FACT(11)+M2^13/13/FACT(13)-M2^15/15/FACT(15)+M2^17/17/FACT(17)-M2^19/19/FACT(19)+M2^21/21/FACT(21)-M2^23/23/FACT(23)+M2^25/25/FACT(25)-M2^27/27/FACT(27)+M2^29/29/FACT(29)-M2^31/31/FACT(31)+M2^33/33/FACT(33)-M2^35/35/FACT(35)+M2^37/37/FACT(37)-M2^39/39/FACT(39)+M2^41/41/FACT(41)-M2^43/43/FACT(43)+M2^45/45/FACT(45)-M2^47/47/FACT(47)+M2^49/49/FACT(49)-M2^51/51/FACT(51)+M2^53/53/FACT(53)-M2^55/55/FACT(55)+M2^57/57/FACT(57)-M2^59/59/FACT(59)+M2^61/61/FACT(61)-M2^63/63/FACT(63)+M2^65/65/FACT(65)-M2^67/67/FACT(67)+M2^69/69/FACT(69)-M2^71/71/FACT(71)+M2^73/73/FACT(73)-M2^75/75/FACT(75)+M2^77/77/FACT(77)-M2^79/79/FACT(79)+M2^81/81/FACT(81)-M2^83/83/FACT(83)+M2^85/85/FACT(85)-M2^87/87/FACT(87)+M2^89/89/FACT(89)-M2^91/91/FACT(91)+M2^93/93/FACT(93)-M2^95/95/FACT(95)+M2^97/97/FACT(97)-M2^99/99/FACT(99)+M2^101/101/FACT(101)-M2^103/103/FACT(103)</f>
        <v>1.5404640280806023</v>
      </c>
      <c r="O2" s="43">
        <f t="shared" ref="O2:O36" si="4">LN(M2)+0.577215665-P2</f>
        <v>-0.1869702947380345</v>
      </c>
      <c r="P2" s="44">
        <f t="shared" ref="P2:P36" si="5">M2^2/2/FACT(2)-M2^4/4/FACT(4)+M2^6/6/FACT(6)-M2^8/8/FACT(8)+M2^10/10/FACT(10)-M2^12/12/FACT(12)+M2^14/14/FACT(14)-M2^16/16/FACT(16)+M2^18/18/FACT(18)-M2^20/20/FACT(20)+M2^22/22/FACT(22)-M2^24/24/FACT(24)+M2^26/26/FACT(26)-M2^28/28/FACT(28)+M2^30/30/FACT(30)-M2^32/32/FACT(32)+M2^34/34/FACT(34)-M2^36/36/FACT(36)+M2^38/38/FACT(38)-M2^40/40/FACT(40)+M2^42/42/FACT(42)-M2^44/44/FACT(44)+M2^46/46/FACT(46)-M2^48/48/FACT(48)+M2^50/50/FACT(50)-M2^52/52/FACT(52)+M2^54/54/FACT(54)-M2^56/56/FACT(56)+M2^58/58/FACT(58)-M2^60/60/FACT(60)+M2^62/62/FACT(62)-M2^64/64/FACT(64)+M2^66/66/FACT(66)-M2^68/68/FACT(68)+M2^70/70/FACT(70)-M2^72/72/FACT(72)+M2^74/74/FACT(74)-M2^76/76/FACT(76)+M2^78/78/FACT(78)-M2^80/80/FACT(80)+M2^82/82/FACT(82)-M2^84/84/FACT(84)+M2^86/86/FACT(86)-M2^88/88/FACT(88)+M2^90/90/FACT(90)-M2^92/92/FACT(92)+M2^94/94/FACT(94)-M2^96/96/FACT(96)+M2^98/98/FACT(98)-M2^100/100/FACT(100)+M2^102/102/FACT(102)-M2^104/104/FACT(104)</f>
        <v>2.3835742030253027</v>
      </c>
      <c r="Q2" s="39">
        <v>6.8</v>
      </c>
      <c r="R2" s="40">
        <f t="shared" ref="R2:R36" si="6">Q2-Q2^3/3/FACT(3)+Q2^5/5/FACT(5)-Q2^7/7/FACT(7)+Q2^9/9/FACT(9)-Q2^11/11/FACT(11)+Q2^13/13/FACT(13)-Q2^15/15/FACT(15)+Q2^17/17/FACT(17)-Q2^19/19/FACT(19)+Q2^21/21/FACT(21)-Q2^23/23/FACT(23)+Q2^25/25/FACT(25)-Q2^27/27/FACT(27)+Q2^29/29/FACT(29)-Q2^31/31/FACT(31)+Q2^33/33/FACT(33)-Q2^35/35/FACT(35)+Q2^37/37/FACT(37)-Q2^39/39/FACT(39)+Q2^41/41/FACT(41)-Q2^43/43/FACT(43)+Q2^45/45/FACT(45)-Q2^47/47/FACT(47)+Q2^49/49/FACT(49)-Q2^51/51/FACT(51)+Q2^53/53/FACT(53)-Q2^55/55/FACT(55)+Q2^57/57/FACT(57)-Q2^59/59/FACT(59)+Q2^61/61/FACT(61)-Q2^63/63/FACT(63)+Q2^65/65/FACT(65)-Q2^67/67/FACT(67)+Q2^69/69/FACT(69)-Q2^71/71/FACT(71)+Q2^73/73/FACT(73)-Q2^75/75/FACT(75)+Q2^77/77/FACT(77)-Q2^79/79/FACT(79)+Q2^81/81/FACT(81)-Q2^83/83/FACT(83)+Q2^85/85/FACT(85)-Q2^87/87/FACT(87)+Q2^89/89/FACT(89)-Q2^91/91/FACT(91)+Q2^93/93/FACT(93)-Q2^95/95/FACT(95)+Q2^97/97/FACT(97)-Q2^99/99/FACT(99)+Q2^101/101/FACT(101)-Q2^103/103/FACT(103)</f>
        <v>1.4378684160916906</v>
      </c>
      <c r="S2" s="40">
        <f t="shared" ref="S2:S36" si="7">LN(Q2)+0.577215665-T2</f>
        <v>5.3080716818667106E-2</v>
      </c>
      <c r="T2" s="41">
        <f t="shared" ref="T2:T36" si="8">Q2^2/2/FACT(2)-Q2^4/4/FACT(4)+Q2^6/6/FACT(6)-Q2^8/8/FACT(8)+Q2^10/10/FACT(10)-Q2^12/12/FACT(12)+Q2^14/14/FACT(14)-Q2^16/16/FACT(16)+Q2^18/18/FACT(18)-Q2^20/20/FACT(20)+Q2^22/22/FACT(22)-Q2^24/24/FACT(24)+Q2^26/26/FACT(26)-Q2^28/28/FACT(28)+Q2^30/30/FACT(30)-Q2^32/32/FACT(32)+Q2^34/34/FACT(34)-Q2^36/36/FACT(36)+Q2^38/38/FACT(38)-Q2^40/40/FACT(40)+Q2^42/42/FACT(42)-Q2^44/44/FACT(44)+Q2^46/46/FACT(46)-Q2^48/48/FACT(48)+Q2^50/50/FACT(50)-Q2^52/52/FACT(52)+Q2^54/54/FACT(54)-Q2^56/56/FACT(56)+Q2^58/58/FACT(58)-Q2^60/60/FACT(60)+Q2^62/62/FACT(62)-Q2^64/64/FACT(64)+Q2^66/66/FACT(66)-Q2^68/68/FACT(68)+Q2^70/70/FACT(70)-Q2^72/72/FACT(72)+Q2^74/74/FACT(74)-Q2^76/76/FACT(76)+Q2^78/78/FACT(78)-Q2^80/80/FACT(80)+Q2^82/82/FACT(82)-Q2^84/84/FACT(84)+Q2^86/86/FACT(86)-Q2^88/88/FACT(88)+Q2^90/90/FACT(90)-Q2^92/92/FACT(92)+Q2^94/94/FACT(94)-Q2^96/96/FACT(96)+Q2^98/98/FACT(98)-Q2^100/100/FACT(100)+Q2^102/102/FACT(102)-Q2^104/104/FACT(104)</f>
        <v>2.4410575603633937</v>
      </c>
      <c r="U2" s="42">
        <v>8.5500000000000007</v>
      </c>
      <c r="V2" s="43">
        <f t="shared" ref="V2:V36" si="9">U2-U2^3/3/FACT(3)+U2^5/5/FACT(5)-U2^7/7/FACT(7)+U2^9/9/FACT(9)-U2^11/11/FACT(11)+U2^13/13/FACT(13)-U2^15/15/FACT(15)+U2^17/17/FACT(17)-U2^19/19/FACT(19)+U2^21/21/FACT(21)-U2^23/23/FACT(23)+U2^25/25/FACT(25)-U2^27/27/FACT(27)+U2^29/29/FACT(29)-U2^31/31/FACT(31)+U2^33/33/FACT(33)-U2^35/35/FACT(35)+U2^37/37/FACT(37)-U2^39/39/FACT(39)+U2^41/41/FACT(41)-U2^43/43/FACT(43)+U2^45/45/FACT(45)-U2^47/47/FACT(47)+U2^49/49/FACT(49)-U2^51/51/FACT(51)+U2^53/53/FACT(53)-U2^55/55/FACT(55)+U2^57/57/FACT(57)-U2^59/59/FACT(59)+U2^61/61/FACT(61)-U2^63/63/FACT(63)+U2^65/65/FACT(65)-U2^67/67/FACT(67)+U2^69/69/FACT(69)-U2^71/71/FACT(71)+U2^73/73/FACT(73)-U2^75/75/FACT(75)+U2^77/77/FACT(77)-U2^79/79/FACT(79)+U2^81/81/FACT(81)-U2^83/83/FACT(83)+U2^85/85/FACT(85)-U2^87/87/FACT(87)+U2^89/89/FACT(89)-U2^91/91/FACT(91)+U2^93/93/FACT(93)-U2^95/95/FACT(95)+U2^97/97/FACT(97)-U2^99/99/FACT(99)+U2^101/101/FACT(101)-U2^103/103/FACT(103)</f>
        <v>1.6341902064984652</v>
      </c>
      <c r="W2" s="43">
        <f t="shared" ref="W2:W36" si="10">LN(U2)+0.577215665-X2</f>
        <v>9.5785014045516537E-2</v>
      </c>
      <c r="X2" s="44">
        <f t="shared" ref="X2:X36" si="11">U2^2/2/FACT(2)-U2^4/4/FACT(4)+U2^6/6/FACT(6)-U2^8/8/FACT(8)+U2^10/10/FACT(10)-U2^12/12/FACT(12)+U2^14/14/FACT(14)-U2^16/16/FACT(16)+U2^18/18/FACT(18)-U2^20/20/FACT(20)+U2^22/22/FACT(22)-U2^24/24/FACT(24)+U2^26/26/FACT(26)-U2^28/28/FACT(28)+U2^30/30/FACT(30)-U2^32/32/FACT(32)+U2^34/34/FACT(34)-U2^36/36/FACT(36)+U2^38/38/FACT(38)-U2^40/40/FACT(40)+U2^42/42/FACT(42)-U2^44/44/FACT(44)+U2^46/46/FACT(46)-U2^48/48/FACT(48)+U2^50/50/FACT(50)-U2^52/52/FACT(52)+U2^54/54/FACT(54)-U2^56/56/FACT(56)+U2^58/58/FACT(58)-U2^60/60/FACT(60)+U2^62/62/FACT(62)-U2^64/64/FACT(64)+U2^66/66/FACT(66)-U2^68/68/FACT(68)+U2^70/70/FACT(70)-U2^72/72/FACT(72)+U2^74/74/FACT(74)-U2^76/76/FACT(76)+U2^78/78/FACT(78)-U2^80/80/FACT(80)+U2^82/82/FACT(82)-U2^84/84/FACT(84)+U2^86/86/FACT(86)-U2^88/88/FACT(88)+U2^90/90/FACT(90)-U2^92/92/FACT(92)+U2^94/94/FACT(94)-U2^96/96/FACT(96)+U2^98/98/FACT(98)-U2^100/100/FACT(100)+U2^102/102/FACT(102)-U2^104/104/FACT(104)</f>
        <v>2.6273619339031522</v>
      </c>
    </row>
    <row r="3" spans="1:24" ht="10.8" thickBot="1" x14ac:dyDescent="0.25">
      <c r="A3" s="34" t="s">
        <v>20</v>
      </c>
      <c r="B3" s="35" t="s">
        <v>0</v>
      </c>
      <c r="C3" s="35" t="s">
        <v>1</v>
      </c>
      <c r="D3" s="36" t="s">
        <v>2</v>
      </c>
      <c r="E3" s="37" t="s">
        <v>20</v>
      </c>
      <c r="F3" s="35" t="s">
        <v>0</v>
      </c>
      <c r="G3" s="35" t="s">
        <v>1</v>
      </c>
      <c r="H3" s="36" t="s">
        <v>2</v>
      </c>
      <c r="I3" s="45">
        <v>3.35</v>
      </c>
      <c r="J3" s="46">
        <f t="shared" si="0"/>
        <v>1.8453393743920208</v>
      </c>
      <c r="K3" s="46">
        <f t="shared" si="1"/>
        <v>9.893991430490745E-3</v>
      </c>
      <c r="L3" s="47">
        <f t="shared" si="2"/>
        <v>1.7762820194064843</v>
      </c>
      <c r="M3" s="45">
        <v>5.0999999999999996</v>
      </c>
      <c r="N3" s="46">
        <f t="shared" si="3"/>
        <v>1.5312532047129224</v>
      </c>
      <c r="O3" s="46">
        <f t="shared" si="4"/>
        <v>-0.18347626306083153</v>
      </c>
      <c r="P3" s="47">
        <f t="shared" si="5"/>
        <v>2.3899324677911116</v>
      </c>
      <c r="Q3" s="45">
        <v>6.85</v>
      </c>
      <c r="R3" s="46">
        <f t="shared" si="6"/>
        <v>1.4416458084743231</v>
      </c>
      <c r="S3" s="46">
        <f t="shared" si="7"/>
        <v>5.9356940980543005E-2</v>
      </c>
      <c r="T3" s="47">
        <f t="shared" si="8"/>
        <v>2.4421073762935905</v>
      </c>
      <c r="U3" s="45">
        <v>8.6</v>
      </c>
      <c r="V3" s="46">
        <f t="shared" si="9"/>
        <v>1.638569645386563</v>
      </c>
      <c r="W3" s="46">
        <f t="shared" si="10"/>
        <v>9.1936239690729504E-2</v>
      </c>
      <c r="X3" s="47">
        <f t="shared" si="11"/>
        <v>2.6370416285687326</v>
      </c>
    </row>
    <row r="4" spans="1:24" x14ac:dyDescent="0.2">
      <c r="A4" s="42">
        <v>1E-3</v>
      </c>
      <c r="B4" s="43">
        <f>A4-A4^3/3/FACT(3)+A4^5/5/FACT(5)-A4^7/7/FACT(7)+A4^9/9/FACT(9)-A4^11/11/FACT(11)+A4^13/13/FACT(13)-A4^15/15/FACT(15)+A4^17/17/FACT(17)-A4^19/19/FACT(19)+A4^21/21/FACT(21)-A4^23/23/FACT(23)+A4^25/25/FACT(25)-A4^27/27/FACT(27)+A4^29/29/FACT(29)-A4^31/31/FACT(31)+A4^33/33/FACT(33)-A4^35/35/FACT(35)+A4^37/37/FACT(37)-A4^39/39/FACT(39)+A4^41/41/FACT(41)-A4^43/43/FACT(43)+A4^45/45/FACT(45)-A4^47/47/FACT(47)+A4^49/49/FACT(49)-A4^51/51/FACT(51)+A4^53/53/FACT(53)-A4^55/55/FACT(55)+A4^57/57/FACT(57)-A4^59/59/FACT(59)+A4^61/61/FACT(61)-A4^63/63/FACT(63)+A4^65/65/FACT(65)-A4^67/67/FACT(67)+A4^69/69/FACT(69)-A4^71/71/FACT(71)+A4^73/73/FACT(73)-A4^75/75/FACT(75)+A4^77/77/FACT(77)-A4^79/79/FACT(79)+A4^81/81/FACT(81)-A4^83/83/FACT(83)+A4^85/85/FACT(85)-A4^87/87/FACT(87)+A4^89/89/FACT(89)-A4^91/91/FACT(91)+A4^93/93/FACT(93)-A4^95/95/FACT(95)+A4^97/97/FACT(97)-A4^99/99/FACT(99)+A4^101/101/FACT(101)-A4^103/103/FACT(103)</f>
        <v>9.9999994444444616E-4</v>
      </c>
      <c r="C4" s="43">
        <f>LN(A4)+0.577215665-D4</f>
        <v>-6.3305398639821266</v>
      </c>
      <c r="D4" s="44">
        <f>A4^2/2/FACT(2)-A4^4/4/FACT(4)+A4^6/6/FACT(6)-A4^8/8/FACT(8)+A4^10/10/FACT(10)-A4^12/12/FACT(12)+A4^14/14/FACT(14)-A4^16/16/FACT(16)+A4^18/18/FACT(18)-A4^20/20/FACT(20)+A4^22/22/FACT(22)-A4^24/24/FACT(24)+A4^26/26/FACT(26)-A4^28/28/FACT(28)+A4^30/30/FACT(30)-A4^32/32/FACT(32)+A4^34/34/FACT(34)-A4^36/36/FACT(36)+A4^38/38/FACT(38)-A4^40/40/FACT(40)+A4^42/42/FACT(42)-A4^44/44/FACT(44)+A4^46/46/FACT(46)-A4^48/48/FACT(48)+A4^50/50/FACT(50)-A4^52/52/FACT(52)+A4^54/54/FACT(54)-A4^56/56/FACT(56)+A4^58/58/FACT(58)-A4^60/60/FACT(60)+A4^62/62/FACT(62)-A4^64/64/FACT(64)+A4^66/66/FACT(66)-A4^68/68/FACT(68)+A4^70/70/FACT(70)-A4^72/72/FACT(72)+A4^74/74/FACT(74)-A4^76/76/FACT(76)+A4^78/78/FACT(78)-A4^80/80/FACT(80)+A4^82/82/FACT(82)-A4^84/84/FACT(84)+A4^86/86/FACT(86)-A4^88/88/FACT(88)+A4^90/90/FACT(90)-A4^92/92/FACT(92)+A4^94/94/FACT(94)-A4^96/96/FACT(96)+A4^98/98/FACT(98)-A4^100/100/FACT(100)+A4^102/102/FACT(102)-A4^104/104/FACT(104)</f>
        <v>2.4999998958333354E-7</v>
      </c>
      <c r="E4" s="48">
        <v>1.65</v>
      </c>
      <c r="F4" s="43">
        <f t="shared" ref="F4:F36" si="12">E4-E4^3/3/FACT(3)+E4^5/5/FACT(5)-E4^7/7/FACT(7)+E4^9/9/FACT(9)-E4^11/11/FACT(11)+E4^13/13/FACT(13)-E4^15/15/FACT(15)+E4^17/17/FACT(17)-E4^19/19/FACT(19)+E4^21/21/FACT(21)-E4^23/23/FACT(23)+E4^25/25/FACT(25)-E4^27/27/FACT(27)+E4^29/29/FACT(29)-E4^31/31/FACT(31)+E4^33/33/FACT(33)-E4^35/35/FACT(35)+E4^37/37/FACT(37)-E4^39/39/FACT(39)+E4^41/41/FACT(41)-E4^43/43/FACT(43)+E4^45/45/FACT(45)-E4^47/47/FACT(47)+E4^49/49/FACT(49)-E4^51/51/FACT(51)+E4^53/53/FACT(53)-E4^55/55/FACT(55)+E4^57/57/FACT(57)-E4^59/59/FACT(59)+E4^61/61/FACT(61)-E4^63/63/FACT(63)+E4^65/65/FACT(65)-E4^67/67/FACT(67)+E4^69/69/FACT(69)-E4^71/71/FACT(71)+E4^73/73/FACT(73)-E4^75/75/FACT(75)+E4^77/77/FACT(77)-E4^79/79/FACT(79)+E4^81/81/FACT(81)-E4^83/83/FACT(83)+E4^85/85/FACT(85)-E4^87/87/FACT(87)+E4^89/89/FACT(89)-E4^91/91/FACT(91)+E4^93/93/FACT(93)-E4^95/95/FACT(95)+E4^97/97/FACT(97)-E4^99/99/FACT(99)+E4^101/101/FACT(101)-E4^103/103/FACT(103)</f>
        <v>1.4199039644075822</v>
      </c>
      <c r="G4" s="43">
        <f t="shared" ref="G4:G36" si="13">LN(E4)+0.577215665-H4</f>
        <v>0.4700695096805545</v>
      </c>
      <c r="H4" s="44">
        <f t="shared" ref="H4:H36" si="14">E4^2/2/FACT(2)-E4^4/4/FACT(4)+E4^6/6/FACT(6)-E4^8/8/FACT(8)+E4^10/10/FACT(10)-E4^12/12/FACT(12)+E4^14/14/FACT(14)-E4^16/16/FACT(16)+E4^18/18/FACT(18)-E4^20/20/FACT(20)+E4^22/22/FACT(22)-E4^24/24/FACT(24)+E4^26/26/FACT(26)-E4^28/28/FACT(28)+E4^30/30/FACT(30)-E4^32/32/FACT(32)+E4^34/34/FACT(34)-E4^36/36/FACT(36)+E4^38/38/FACT(38)-E4^40/40/FACT(40)+E4^42/42/FACT(42)-E4^44/44/FACT(44)+E4^46/46/FACT(46)-E4^48/48/FACT(48)+E4^50/50/FACT(50)-E4^52/52/FACT(52)+E4^54/54/FACT(54)-E4^56/56/FACT(56)+E4^58/58/FACT(58)-E4^60/60/FACT(60)+E4^62/62/FACT(62)-E4^64/64/FACT(64)+E4^66/66/FACT(66)-E4^68/68/FACT(68)+E4^70/70/FACT(70)-E4^72/72/FACT(72)+E4^74/74/FACT(74)-E4^76/76/FACT(76)+E4^78/78/FACT(78)-E4^80/80/FACT(80)+E4^82/82/FACT(82)-E4^84/84/FACT(84)+E4^86/86/FACT(86)-E4^88/88/FACT(88)+E4^90/90/FACT(90)-E4^92/92/FACT(92)+E4^94/94/FACT(94)-E4^96/96/FACT(96)+E4^98/98/FACT(98)-E4^100/100/FACT(100)+E4^102/102/FACT(102)-E4^104/104/FACT(104)</f>
        <v>0.60792144323193464</v>
      </c>
      <c r="I4" s="45">
        <v>3.4</v>
      </c>
      <c r="J4" s="46">
        <f t="shared" si="0"/>
        <v>1.8419139833261433</v>
      </c>
      <c r="K4" s="46">
        <f t="shared" si="1"/>
        <v>-4.5180778322746473E-3</v>
      </c>
      <c r="L4" s="47">
        <f t="shared" si="2"/>
        <v>1.8055091744543903</v>
      </c>
      <c r="M4" s="45">
        <v>5.15</v>
      </c>
      <c r="N4" s="46">
        <f t="shared" si="3"/>
        <v>1.5223165699389789</v>
      </c>
      <c r="O4" s="46">
        <f t="shared" si="4"/>
        <v>-0.17956478247358065</v>
      </c>
      <c r="P4" s="47">
        <f t="shared" si="5"/>
        <v>2.3957771621492254</v>
      </c>
      <c r="Q4" s="45">
        <v>6.9</v>
      </c>
      <c r="R4" s="46">
        <f t="shared" si="6"/>
        <v>1.4457024427224934</v>
      </c>
      <c r="S4" s="46">
        <f t="shared" si="7"/>
        <v>6.5392314074421254E-2</v>
      </c>
      <c r="T4" s="47">
        <f t="shared" si="8"/>
        <v>2.4433447625287923</v>
      </c>
      <c r="U4" s="45">
        <v>8.65</v>
      </c>
      <c r="V4" s="46">
        <f t="shared" si="9"/>
        <v>1.642727010665282</v>
      </c>
      <c r="W4" s="46">
        <f t="shared" si="10"/>
        <v>8.7896946856168334E-2</v>
      </c>
      <c r="X4" s="47">
        <f t="shared" si="11"/>
        <v>2.6468780390876194</v>
      </c>
    </row>
    <row r="5" spans="1:24" x14ac:dyDescent="0.2">
      <c r="A5" s="45">
        <v>0.05</v>
      </c>
      <c r="B5" s="46">
        <f t="shared" ref="B5:B36" si="15">A5-A5^3/3/FACT(3)+A5^5/5/FACT(5)-A5^7/7/FACT(7)+A5^9/9/FACT(9)-A5^11/11/FACT(11)+A5^13/13/FACT(13)-A5^15/15/FACT(15)+A5^17/17/FACT(17)-A5^19/19/FACT(19)+A5^21/21/FACT(21)-A5^23/23/FACT(23)+A5^25/25/FACT(25)-A5^27/27/FACT(27)+A5^29/29/FACT(29)-A5^31/31/FACT(31)+A5^33/33/FACT(33)-A5^35/35/FACT(35)+A5^37/37/FACT(37)-A5^39/39/FACT(39)+A5^41/41/FACT(41)-A5^43/43/FACT(43)+A5^45/45/FACT(45)-A5^47/47/FACT(47)+A5^49/49/FACT(49)-A5^51/51/FACT(51)+A5^53/53/FACT(53)-A5^55/55/FACT(55)+A5^57/57/FACT(57)-A5^59/59/FACT(59)+A5^61/61/FACT(61)-A5^63/63/FACT(63)+A5^65/65/FACT(65)-A5^67/67/FACT(67)+A5^69/69/FACT(69)-A5^71/71/FACT(71)+A5^73/73/FACT(73)-A5^75/75/FACT(75)+A5^77/77/FACT(77)-A5^79/79/FACT(79)+A5^81/81/FACT(81)-A5^83/83/FACT(83)+A5^85/85/FACT(85)-A5^87/87/FACT(87)+A5^89/89/FACT(89)-A5^91/91/FACT(91)+A5^93/93/FACT(93)-A5^95/95/FACT(95)+A5^97/97/FACT(97)-A5^99/99/FACT(99)+A5^101/101/FACT(101)-A5^103/103/FACT(103)</f>
        <v>4.9993056076366754E-2</v>
      </c>
      <c r="C5" s="46">
        <f t="shared" ref="C5:C36" si="16">LN(A5)+0.577215665-D5</f>
        <v>-2.4191415434534407</v>
      </c>
      <c r="D5" s="47">
        <f t="shared" ref="D5:D36" si="17">A5^2/2/FACT(2)-A5^4/4/FACT(4)+A5^6/6/FACT(6)-A5^8/8/FACT(8)+A5^10/10/FACT(10)-A5^12/12/FACT(12)+A5^14/14/FACT(14)-A5^16/16/FACT(16)+A5^18/18/FACT(18)-A5^20/20/FACT(20)+A5^22/22/FACT(22)-A5^24/24/FACT(24)+A5^26/26/FACT(26)-A5^28/28/FACT(28)+A5^30/30/FACT(30)-A5^32/32/FACT(32)+A5^34/34/FACT(34)-A5^36/36/FACT(36)+A5^38/38/FACT(38)-A5^40/40/FACT(40)+A5^42/42/FACT(42)-A5^44/44/FACT(44)+A5^46/46/FACT(46)-A5^48/48/FACT(48)+A5^50/50/FACT(50)-A5^52/52/FACT(52)+A5^54/54/FACT(54)-A5^56/56/FACT(56)+A5^58/58/FACT(58)-A5^60/60/FACT(60)+A5^62/62/FACT(62)-A5^64/64/FACT(64)+A5^66/66/FACT(66)-A5^68/68/FACT(68)+A5^70/70/FACT(70)-A5^72/72/FACT(72)+A5^74/74/FACT(74)-A5^76/76/FACT(76)+A5^78/78/FACT(78)-A5^80/80/FACT(80)+A5^82/82/FACT(82)-A5^84/84/FACT(84)+A5^86/86/FACT(86)-A5^88/88/FACT(88)+A5^90/90/FACT(90)-A5^92/92/FACT(92)+A5^94/94/FACT(94)-A5^96/96/FACT(96)+A5^98/98/FACT(98)-A5^100/100/FACT(100)+A5^102/102/FACT(102)-A5^104/104/FACT(104)</f>
        <v>6.2493489945011048E-4</v>
      </c>
      <c r="E5" s="49">
        <v>1.7</v>
      </c>
      <c r="F5" s="46">
        <f t="shared" si="12"/>
        <v>1.4495922896833209</v>
      </c>
      <c r="G5" s="46">
        <f t="shared" si="13"/>
        <v>0.46696836427542199</v>
      </c>
      <c r="H5" s="47">
        <f t="shared" si="14"/>
        <v>0.64087555178674849</v>
      </c>
      <c r="I5" s="45">
        <v>3.45</v>
      </c>
      <c r="J5" s="46">
        <f t="shared" si="0"/>
        <v>1.8378330179814024</v>
      </c>
      <c r="K5" s="46">
        <f t="shared" si="1"/>
        <v>-1.8533293464636502E-2</v>
      </c>
      <c r="L5" s="47">
        <f t="shared" si="2"/>
        <v>1.8341231895079049</v>
      </c>
      <c r="M5" s="45">
        <v>5.2</v>
      </c>
      <c r="N5" s="46">
        <f t="shared" si="3"/>
        <v>1.5136709467664793</v>
      </c>
      <c r="O5" s="46">
        <f t="shared" si="4"/>
        <v>-0.1752536021671931</v>
      </c>
      <c r="P5" s="47">
        <f t="shared" si="5"/>
        <v>2.4011278927545749</v>
      </c>
      <c r="Q5" s="45">
        <v>6.95</v>
      </c>
      <c r="R5" s="46">
        <f t="shared" si="6"/>
        <v>1.4500242200582458</v>
      </c>
      <c r="S5" s="46">
        <f t="shared" si="7"/>
        <v>7.1175337638607505E-2</v>
      </c>
      <c r="T5" s="47">
        <f t="shared" si="8"/>
        <v>2.4447819869380933</v>
      </c>
      <c r="U5" s="45">
        <v>8.6999999999999993</v>
      </c>
      <c r="V5" s="46">
        <f t="shared" si="9"/>
        <v>1.6466545308687752</v>
      </c>
      <c r="W5" s="46">
        <f t="shared" si="10"/>
        <v>8.3679369731886943E-2</v>
      </c>
      <c r="X5" s="47">
        <f t="shared" si="11"/>
        <v>2.6568593209286506</v>
      </c>
    </row>
    <row r="6" spans="1:24" x14ac:dyDescent="0.2">
      <c r="A6" s="45">
        <v>0.1</v>
      </c>
      <c r="B6" s="46">
        <f t="shared" si="15"/>
        <v>9.9944461108276955E-2</v>
      </c>
      <c r="C6" s="46">
        <f t="shared" si="16"/>
        <v>-1.7278683865588294</v>
      </c>
      <c r="D6" s="47">
        <f t="shared" si="17"/>
        <v>2.498958564783816E-3</v>
      </c>
      <c r="E6" s="49">
        <v>1.75</v>
      </c>
      <c r="F6" s="46">
        <f t="shared" si="12"/>
        <v>1.478233418855845</v>
      </c>
      <c r="G6" s="46">
        <f t="shared" si="13"/>
        <v>0.46251999682540301</v>
      </c>
      <c r="H6" s="47">
        <f t="shared" si="14"/>
        <v>0.67431145611001964</v>
      </c>
      <c r="I6" s="45">
        <v>3.5</v>
      </c>
      <c r="J6" s="46">
        <f t="shared" si="0"/>
        <v>1.8331253986659974</v>
      </c>
      <c r="K6" s="46">
        <f t="shared" si="1"/>
        <v>-3.2128548414013913E-2</v>
      </c>
      <c r="L6" s="47">
        <f t="shared" si="2"/>
        <v>1.862107181909382</v>
      </c>
      <c r="M6" s="45">
        <v>5.25</v>
      </c>
      <c r="N6" s="46">
        <f t="shared" si="3"/>
        <v>1.5053321685602443</v>
      </c>
      <c r="O6" s="46">
        <f t="shared" si="4"/>
        <v>-0.1705610448262429</v>
      </c>
      <c r="P6" s="47">
        <f t="shared" si="5"/>
        <v>2.4060047864297753</v>
      </c>
      <c r="Q6" s="45">
        <v>7</v>
      </c>
      <c r="R6" s="46">
        <f t="shared" si="6"/>
        <v>1.4545966142480953</v>
      </c>
      <c r="S6" s="46">
        <f t="shared" si="7"/>
        <v>7.6695278580652726E-2</v>
      </c>
      <c r="T6" s="47">
        <f t="shared" si="8"/>
        <v>2.4464305354746605</v>
      </c>
      <c r="U6" s="45">
        <v>8.75</v>
      </c>
      <c r="V6" s="46">
        <f t="shared" si="9"/>
        <v>1.6503450797941863</v>
      </c>
      <c r="W6" s="46">
        <f t="shared" si="10"/>
        <v>7.9296033100437313E-2</v>
      </c>
      <c r="X6" s="47">
        <f t="shared" si="11"/>
        <v>2.6669733322690856</v>
      </c>
    </row>
    <row r="7" spans="1:24" x14ac:dyDescent="0.2">
      <c r="A7" s="45">
        <v>0.15</v>
      </c>
      <c r="B7" s="46">
        <f t="shared" si="15"/>
        <v>0.14981262651408223</v>
      </c>
      <c r="C7" s="46">
        <f t="shared" si="16"/>
        <v>-1.3255240490843057</v>
      </c>
      <c r="D7" s="47">
        <f t="shared" si="17"/>
        <v>5.6197291984243615E-3</v>
      </c>
      <c r="E7" s="49">
        <v>1.8</v>
      </c>
      <c r="F7" s="46">
        <f t="shared" si="12"/>
        <v>1.5058167802555789</v>
      </c>
      <c r="G7" s="46">
        <f t="shared" si="13"/>
        <v>0.45681112951680414</v>
      </c>
      <c r="H7" s="47">
        <f t="shared" si="14"/>
        <v>0.70819120038531491</v>
      </c>
      <c r="I7" s="45">
        <v>3.55</v>
      </c>
      <c r="J7" s="46">
        <f t="shared" si="0"/>
        <v>1.8278205037908029</v>
      </c>
      <c r="K7" s="46">
        <f t="shared" si="1"/>
        <v>-4.5282256878884874E-2</v>
      </c>
      <c r="L7" s="47">
        <f t="shared" si="2"/>
        <v>1.8894455253662092</v>
      </c>
      <c r="M7" s="45">
        <v>5.3</v>
      </c>
      <c r="N7" s="46">
        <f t="shared" si="3"/>
        <v>1.4973150635753314</v>
      </c>
      <c r="O7" s="46">
        <f t="shared" si="4"/>
        <v>-0.16550595846046123</v>
      </c>
      <c r="P7" s="47">
        <f t="shared" si="5"/>
        <v>2.4104284440185375</v>
      </c>
      <c r="Q7" s="45">
        <v>7.05</v>
      </c>
      <c r="R7" s="46">
        <f t="shared" si="6"/>
        <v>1.4594047103888741</v>
      </c>
      <c r="S7" s="46">
        <f t="shared" si="7"/>
        <v>8.1942183002106983E-2</v>
      </c>
      <c r="T7" s="47">
        <f t="shared" si="8"/>
        <v>2.4483010988220704</v>
      </c>
      <c r="U7" s="45">
        <v>8.8000000000000007</v>
      </c>
      <c r="V7" s="46">
        <f t="shared" si="9"/>
        <v>1.6537921860518146</v>
      </c>
      <c r="W7" s="46">
        <f t="shared" si="10"/>
        <v>7.4759719664615254E-2</v>
      </c>
      <c r="X7" s="47">
        <f t="shared" si="11"/>
        <v>2.6772076668195455</v>
      </c>
    </row>
    <row r="8" spans="1:24" x14ac:dyDescent="0.2">
      <c r="A8" s="45">
        <v>0.2</v>
      </c>
      <c r="B8" s="46">
        <f t="shared" si="15"/>
        <v>0.19955608852623383</v>
      </c>
      <c r="C8" s="46">
        <f t="shared" si="16"/>
        <v>-1.0422055955743148</v>
      </c>
      <c r="D8" s="47">
        <f t="shared" si="17"/>
        <v>9.9833481402144646E-3</v>
      </c>
      <c r="E8" s="49">
        <v>1.85</v>
      </c>
      <c r="F8" s="46">
        <f t="shared" si="12"/>
        <v>1.5323332812795665</v>
      </c>
      <c r="G8" s="46">
        <f t="shared" si="13"/>
        <v>0.44992472418653073</v>
      </c>
      <c r="H8" s="47">
        <f t="shared" si="14"/>
        <v>0.74247657990370275</v>
      </c>
      <c r="I8" s="45">
        <v>3.6</v>
      </c>
      <c r="J8" s="46">
        <f t="shared" si="0"/>
        <v>1.8219481156495041</v>
      </c>
      <c r="K8" s="46">
        <f t="shared" si="1"/>
        <v>-5.7974351761333365E-2</v>
      </c>
      <c r="L8" s="47">
        <f t="shared" si="2"/>
        <v>1.9161238622233976</v>
      </c>
      <c r="M8" s="45">
        <v>5.35</v>
      </c>
      <c r="N8" s="46">
        <f t="shared" si="3"/>
        <v>1.4896334415902037</v>
      </c>
      <c r="O8" s="46">
        <f t="shared" si="4"/>
        <v>-0.16010766790686892</v>
      </c>
      <c r="P8" s="47">
        <f t="shared" si="5"/>
        <v>2.4144198938147841</v>
      </c>
      <c r="Q8" s="45">
        <v>7.1</v>
      </c>
      <c r="R8" s="46">
        <f t="shared" si="6"/>
        <v>1.4644332440573506</v>
      </c>
      <c r="S8" s="46">
        <f t="shared" si="7"/>
        <v>8.6906888169814955E-2</v>
      </c>
      <c r="T8" s="47">
        <f t="shared" si="8"/>
        <v>2.4504035608774548</v>
      </c>
      <c r="U8" s="45">
        <v>8.85</v>
      </c>
      <c r="V8" s="46">
        <f t="shared" si="9"/>
        <v>1.6569900410203735</v>
      </c>
      <c r="W8" s="46">
        <f t="shared" si="10"/>
        <v>7.0083437127929749E-2</v>
      </c>
      <c r="X8" s="47">
        <f t="shared" si="11"/>
        <v>2.6875496868919084</v>
      </c>
    </row>
    <row r="9" spans="1:24" x14ac:dyDescent="0.2">
      <c r="A9" s="45">
        <v>0.25</v>
      </c>
      <c r="B9" s="46">
        <f t="shared" si="15"/>
        <v>0.24913357031975716</v>
      </c>
      <c r="C9" s="46">
        <f t="shared" si="16"/>
        <v>-0.82466306248247845</v>
      </c>
      <c r="D9" s="47">
        <f t="shared" si="17"/>
        <v>1.5584366362587894E-2</v>
      </c>
      <c r="E9" s="49">
        <v>1.9</v>
      </c>
      <c r="F9" s="46">
        <f t="shared" si="12"/>
        <v>1.5577753137488184</v>
      </c>
      <c r="G9" s="46">
        <f t="shared" si="13"/>
        <v>0.44194034978006591</v>
      </c>
      <c r="H9" s="47">
        <f t="shared" si="14"/>
        <v>0.77712920139232866</v>
      </c>
      <c r="I9" s="45">
        <v>3.65</v>
      </c>
      <c r="J9" s="46">
        <f t="shared" si="0"/>
        <v>1.8155383659039768</v>
      </c>
      <c r="K9" s="46">
        <f t="shared" si="1"/>
        <v>-7.0186280784348298E-2</v>
      </c>
      <c r="L9" s="47">
        <f t="shared" si="2"/>
        <v>1.9421291133787484</v>
      </c>
      <c r="M9" s="45">
        <v>5.4</v>
      </c>
      <c r="N9" s="46">
        <f t="shared" si="3"/>
        <v>1.4823000826492911</v>
      </c>
      <c r="O9" s="46">
        <f t="shared" si="4"/>
        <v>-0.15438592609225754</v>
      </c>
      <c r="P9" s="47">
        <f t="shared" si="5"/>
        <v>2.4180005446624864</v>
      </c>
      <c r="Q9" s="45">
        <v>7.15</v>
      </c>
      <c r="R9" s="46">
        <f t="shared" si="6"/>
        <v>1.4696666407384817</v>
      </c>
      <c r="S9" s="46">
        <f t="shared" si="7"/>
        <v>9.1581032627276571E-2</v>
      </c>
      <c r="T9" s="47">
        <f t="shared" si="8"/>
        <v>2.4527469890786397</v>
      </c>
      <c r="U9" s="45">
        <v>8.9</v>
      </c>
      <c r="V9" s="46">
        <f t="shared" si="9"/>
        <v>1.65993350520409</v>
      </c>
      <c r="W9" s="46">
        <f t="shared" si="10"/>
        <v>6.5280385102781224E-2</v>
      </c>
      <c r="X9" s="47">
        <f t="shared" si="11"/>
        <v>2.6979865566353132</v>
      </c>
    </row>
    <row r="10" spans="1:24" x14ac:dyDescent="0.2">
      <c r="A10" s="45">
        <v>0.3</v>
      </c>
      <c r="B10" s="46">
        <f t="shared" si="15"/>
        <v>0.2985040438070431</v>
      </c>
      <c r="C10" s="46">
        <f t="shared" si="16"/>
        <v>-0.64917293287269473</v>
      </c>
      <c r="D10" s="47">
        <f t="shared" si="17"/>
        <v>2.241579354675861E-2</v>
      </c>
      <c r="E10" s="49">
        <v>1.95</v>
      </c>
      <c r="F10" s="46">
        <f t="shared" si="12"/>
        <v>1.5821367567268869</v>
      </c>
      <c r="G10" s="46">
        <f t="shared" si="13"/>
        <v>0.43293449416763863</v>
      </c>
      <c r="H10" s="47">
        <f t="shared" si="14"/>
        <v>0.81211054340801681</v>
      </c>
      <c r="I10" s="45">
        <v>3.7</v>
      </c>
      <c r="J10" s="46">
        <f t="shared" si="0"/>
        <v>1.8086216808784543</v>
      </c>
      <c r="K10" s="46">
        <f t="shared" si="1"/>
        <v>-8.1901001185831657E-2</v>
      </c>
      <c r="L10" s="47">
        <f t="shared" si="2"/>
        <v>1.9674494858360105</v>
      </c>
      <c r="M10" s="45">
        <v>5.45</v>
      </c>
      <c r="N10" s="46">
        <f t="shared" si="3"/>
        <v>1.4753267279200091</v>
      </c>
      <c r="O10" s="46">
        <f t="shared" si="4"/>
        <v>-0.14836086514594093</v>
      </c>
      <c r="P10" s="47">
        <f t="shared" si="5"/>
        <v>2.4211921388210937</v>
      </c>
      <c r="Q10" s="45">
        <v>7.2</v>
      </c>
      <c r="R10" s="46">
        <f t="shared" si="6"/>
        <v>1.4750890554472535</v>
      </c>
      <c r="S10" s="46">
        <f t="shared" si="7"/>
        <v>9.5957064443647155E-2</v>
      </c>
      <c r="T10" s="47">
        <f t="shared" si="8"/>
        <v>2.4553396265783625</v>
      </c>
      <c r="U10" s="45">
        <v>8.9499999999999993</v>
      </c>
      <c r="V10" s="46">
        <f t="shared" si="9"/>
        <v>1.6626181129929716</v>
      </c>
      <c r="W10" s="46">
        <f t="shared" si="10"/>
        <v>6.0363921922464314E-2</v>
      </c>
      <c r="X10" s="47">
        <f t="shared" si="11"/>
        <v>2.7085052753643</v>
      </c>
    </row>
    <row r="11" spans="1:24" x14ac:dyDescent="0.2">
      <c r="A11" s="45">
        <v>0.35</v>
      </c>
      <c r="B11" s="46">
        <f t="shared" si="15"/>
        <v>0.3476267909887375</v>
      </c>
      <c r="C11" s="46">
        <f t="shared" si="16"/>
        <v>-0.50307556922159491</v>
      </c>
      <c r="D11" s="47">
        <f t="shared" si="17"/>
        <v>3.0469109722917106E-2</v>
      </c>
      <c r="E11" s="49">
        <v>2</v>
      </c>
      <c r="F11" s="46">
        <f t="shared" si="12"/>
        <v>1.6054129768026946</v>
      </c>
      <c r="G11" s="46">
        <f t="shared" si="13"/>
        <v>0.42298082887333177</v>
      </c>
      <c r="H11" s="47">
        <f t="shared" si="14"/>
        <v>0.84738201668661339</v>
      </c>
      <c r="I11" s="45">
        <v>3.75</v>
      </c>
      <c r="J11" s="46">
        <f t="shared" si="0"/>
        <v>1.8012287267658795</v>
      </c>
      <c r="K11" s="46">
        <f t="shared" si="1"/>
        <v>-9.3102972913753357E-2</v>
      </c>
      <c r="L11" s="47">
        <f t="shared" si="2"/>
        <v>1.9920744778960728</v>
      </c>
      <c r="M11" s="45">
        <v>5.5</v>
      </c>
      <c r="N11" s="46">
        <f t="shared" si="3"/>
        <v>1.4687240726650992</v>
      </c>
      <c r="O11" s="46">
        <f t="shared" si="4"/>
        <v>-0.14205294745305341</v>
      </c>
      <c r="P11" s="47">
        <f t="shared" si="5"/>
        <v>2.4240167046914785</v>
      </c>
      <c r="Q11" s="45">
        <v>7.25</v>
      </c>
      <c r="R11" s="46">
        <f t="shared" si="6"/>
        <v>1.4806844124588563</v>
      </c>
      <c r="S11" s="46">
        <f t="shared" si="7"/>
        <v>0.10002824760174445</v>
      </c>
      <c r="T11" s="47">
        <f t="shared" si="8"/>
        <v>2.4581888862648391</v>
      </c>
      <c r="U11" s="45">
        <v>9</v>
      </c>
      <c r="V11" s="46">
        <f t="shared" si="9"/>
        <v>1.6650400758295911</v>
      </c>
      <c r="W11" s="46">
        <f t="shared" si="10"/>
        <v>5.5347531431612751E-2</v>
      </c>
      <c r="X11" s="47">
        <f t="shared" si="11"/>
        <v>2.719092710904607</v>
      </c>
    </row>
    <row r="12" spans="1:24" x14ac:dyDescent="0.2">
      <c r="A12" s="45">
        <v>0.4</v>
      </c>
      <c r="B12" s="46">
        <f t="shared" si="15"/>
        <v>0.39646146475137289</v>
      </c>
      <c r="C12" s="46">
        <f t="shared" si="16"/>
        <v>-0.37880934632677715</v>
      </c>
      <c r="D12" s="47">
        <f t="shared" si="17"/>
        <v>3.9734279452622132E-2</v>
      </c>
      <c r="E12" s="49">
        <v>2.0499999999999998</v>
      </c>
      <c r="F12" s="46">
        <f t="shared" si="12"/>
        <v>1.6276008258454786</v>
      </c>
      <c r="G12" s="46">
        <f t="shared" si="13"/>
        <v>0.41215043381116157</v>
      </c>
      <c r="H12" s="47">
        <f t="shared" si="14"/>
        <v>0.8829050243391553</v>
      </c>
      <c r="I12" s="45">
        <v>3.8</v>
      </c>
      <c r="J12" s="46">
        <f t="shared" si="0"/>
        <v>1.7933903548495707</v>
      </c>
      <c r="K12" s="46">
        <f t="shared" si="1"/>
        <v>-0.10377815025843029</v>
      </c>
      <c r="L12" s="47">
        <f t="shared" si="2"/>
        <v>2.0159948819907703</v>
      </c>
      <c r="M12" s="45">
        <v>5.55</v>
      </c>
      <c r="N12" s="46">
        <f t="shared" si="3"/>
        <v>1.4625017613267388</v>
      </c>
      <c r="O12" s="46">
        <f t="shared" si="4"/>
        <v>-0.13548291673847057</v>
      </c>
      <c r="P12" s="47">
        <f t="shared" si="5"/>
        <v>2.4264965094968138</v>
      </c>
      <c r="Q12" s="45">
        <v>7.3</v>
      </c>
      <c r="R12" s="46">
        <f t="shared" si="6"/>
        <v>1.4864364450631642</v>
      </c>
      <c r="S12" s="46">
        <f t="shared" si="7"/>
        <v>0.10378866653049368</v>
      </c>
      <c r="T12" s="47">
        <f t="shared" si="8"/>
        <v>2.461301346623852</v>
      </c>
      <c r="U12" s="45">
        <v>9.0500000000000007</v>
      </c>
      <c r="V12" s="46">
        <f t="shared" si="9"/>
        <v>1.6671962837913439</v>
      </c>
      <c r="W12" s="46">
        <f t="shared" si="10"/>
        <v>5.0244789829600567E-2</v>
      </c>
      <c r="X12" s="47">
        <f t="shared" si="11"/>
        <v>2.729735632882234</v>
      </c>
    </row>
    <row r="13" spans="1:24" x14ac:dyDescent="0.2">
      <c r="A13" s="45">
        <v>0.45</v>
      </c>
      <c r="B13" s="46">
        <f t="shared" si="15"/>
        <v>0.44496814900346343</v>
      </c>
      <c r="C13" s="46">
        <f t="shared" si="16"/>
        <v>-0.27149179974458937</v>
      </c>
      <c r="D13" s="47">
        <f t="shared" si="17"/>
        <v>5.0199768526817706E-2</v>
      </c>
      <c r="E13" s="49">
        <v>2.1</v>
      </c>
      <c r="F13" s="46">
        <f t="shared" si="12"/>
        <v>1.6486986362444191</v>
      </c>
      <c r="G13" s="46">
        <f t="shared" si="13"/>
        <v>0.40051198794286347</v>
      </c>
      <c r="H13" s="47">
        <f t="shared" si="14"/>
        <v>0.91864102178651386</v>
      </c>
      <c r="I13" s="45">
        <v>3.85</v>
      </c>
      <c r="J13" s="46">
        <f t="shared" si="0"/>
        <v>1.7851375468427482</v>
      </c>
      <c r="K13" s="46">
        <f t="shared" si="1"/>
        <v>-0.11391397186875785</v>
      </c>
      <c r="L13" s="47">
        <f t="shared" si="2"/>
        <v>2.0392027851684507</v>
      </c>
      <c r="M13" s="45">
        <v>5.6</v>
      </c>
      <c r="N13" s="46">
        <f t="shared" si="3"/>
        <v>1.4566683847148327</v>
      </c>
      <c r="O13" s="46">
        <f t="shared" si="4"/>
        <v>-0.12867174927134117</v>
      </c>
      <c r="P13" s="47">
        <f t="shared" si="5"/>
        <v>2.4286540120124447</v>
      </c>
      <c r="Q13" s="45">
        <v>7.35</v>
      </c>
      <c r="R13" s="46">
        <f t="shared" si="6"/>
        <v>1.4923287352590964</v>
      </c>
      <c r="S13" s="46">
        <f t="shared" si="7"/>
        <v>0.10723322879066499</v>
      </c>
      <c r="T13" s="47">
        <f t="shared" si="8"/>
        <v>2.4646827494340804</v>
      </c>
      <c r="U13" s="45">
        <v>9.1</v>
      </c>
      <c r="V13" s="46">
        <f t="shared" si="9"/>
        <v>1.6690843055984859</v>
      </c>
      <c r="W13" s="46">
        <f t="shared" si="10"/>
        <v>4.5069332641081594E-2</v>
      </c>
      <c r="X13" s="47">
        <f t="shared" si="11"/>
        <v>2.7404207458817229</v>
      </c>
    </row>
    <row r="14" spans="1:24" x14ac:dyDescent="0.2">
      <c r="A14" s="45">
        <v>0.5</v>
      </c>
      <c r="B14" s="46">
        <f t="shared" si="15"/>
        <v>0.49310741804306674</v>
      </c>
      <c r="C14" s="46">
        <f t="shared" si="16"/>
        <v>-0.17778407870814575</v>
      </c>
      <c r="D14" s="47">
        <f t="shared" si="17"/>
        <v>6.1852563148200458E-2</v>
      </c>
      <c r="E14" s="49">
        <v>2.15</v>
      </c>
      <c r="F14" s="46">
        <f t="shared" si="12"/>
        <v>1.6687062136502859</v>
      </c>
      <c r="G14" s="46">
        <f t="shared" si="13"/>
        <v>0.38813193081462771</v>
      </c>
      <c r="H14" s="47">
        <f t="shared" si="14"/>
        <v>0.95455157632494358</v>
      </c>
      <c r="I14" s="45">
        <v>3.9</v>
      </c>
      <c r="J14" s="46">
        <f t="shared" si="0"/>
        <v>1.7765013604478048</v>
      </c>
      <c r="K14" s="46">
        <f t="shared" si="1"/>
        <v>-0.12349934910934834</v>
      </c>
      <c r="L14" s="47">
        <f t="shared" si="2"/>
        <v>2.061691567244949</v>
      </c>
      <c r="M14" s="45">
        <v>5.65</v>
      </c>
      <c r="N14" s="46">
        <f t="shared" si="3"/>
        <v>1.4512314792875707</v>
      </c>
      <c r="O14" s="46">
        <f t="shared" si="4"/>
        <v>-0.12164060527958087</v>
      </c>
      <c r="P14" s="47">
        <f t="shared" si="5"/>
        <v>2.4305118154379306</v>
      </c>
      <c r="Q14" s="45">
        <v>7.4</v>
      </c>
      <c r="R14" s="46">
        <f t="shared" si="6"/>
        <v>1.4983447533060696</v>
      </c>
      <c r="S14" s="46">
        <f t="shared" si="7"/>
        <v>0.11035766592684171</v>
      </c>
      <c r="T14" s="47">
        <f t="shared" si="8"/>
        <v>2.4683379992832823</v>
      </c>
      <c r="U14" s="45">
        <v>9.15</v>
      </c>
      <c r="V14" s="46">
        <f t="shared" si="9"/>
        <v>1.6707023870626518</v>
      </c>
      <c r="W14" s="46">
        <f t="shared" si="10"/>
        <v>3.9834821885365024E-2</v>
      </c>
      <c r="X14" s="47">
        <f t="shared" si="11"/>
        <v>2.7511347224020648</v>
      </c>
    </row>
    <row r="15" spans="1:24" x14ac:dyDescent="0.2">
      <c r="A15" s="45">
        <v>0.55000000000000004</v>
      </c>
      <c r="B15" s="46">
        <f t="shared" si="15"/>
        <v>0.54084039505131054</v>
      </c>
      <c r="C15" s="46">
        <f t="shared" si="16"/>
        <v>-9.5299527317640118E-2</v>
      </c>
      <c r="D15" s="47">
        <f t="shared" si="17"/>
        <v>7.46781915620197E-2</v>
      </c>
      <c r="E15" s="49">
        <v>2.2000000000000002</v>
      </c>
      <c r="F15" s="46">
        <f t="shared" si="12"/>
        <v>1.6876248272410983</v>
      </c>
      <c r="G15" s="46">
        <f t="shared" si="13"/>
        <v>0.37507459914829944</v>
      </c>
      <c r="H15" s="47">
        <f t="shared" si="14"/>
        <v>0.99059842621597094</v>
      </c>
      <c r="I15" s="45">
        <v>3.95</v>
      </c>
      <c r="J15" s="46">
        <f t="shared" si="0"/>
        <v>1.767512875236237</v>
      </c>
      <c r="K15" s="46">
        <f t="shared" si="1"/>
        <v>-0.13252465272507874</v>
      </c>
      <c r="L15" s="47">
        <f t="shared" si="2"/>
        <v>2.0834558966381094</v>
      </c>
      <c r="M15" s="45">
        <v>5.7</v>
      </c>
      <c r="N15" s="46">
        <f t="shared" si="3"/>
        <v>1.4461975285082356</v>
      </c>
      <c r="O15" s="46">
        <f t="shared" si="4"/>
        <v>-0.1144107806632122</v>
      </c>
      <c r="P15" s="47">
        <f t="shared" si="5"/>
        <v>2.4320926205037168</v>
      </c>
      <c r="Q15" s="45">
        <v>7.45</v>
      </c>
      <c r="R15" s="46">
        <f t="shared" si="6"/>
        <v>1.5044678970500294</v>
      </c>
      <c r="S15" s="46">
        <f t="shared" si="7"/>
        <v>0.11315853250223773</v>
      </c>
      <c r="T15" s="47">
        <f t="shared" si="8"/>
        <v>2.4722711648892308</v>
      </c>
      <c r="U15" s="45">
        <v>9.1999999999999993</v>
      </c>
      <c r="V15" s="46">
        <f t="shared" si="9"/>
        <v>1.6720494479940624</v>
      </c>
      <c r="W15" s="46">
        <f t="shared" si="10"/>
        <v>3.4554913518189512E-2</v>
      </c>
      <c r="X15" s="47">
        <f t="shared" si="11"/>
        <v>2.7618642355368048</v>
      </c>
    </row>
    <row r="16" spans="1:24" x14ac:dyDescent="0.2">
      <c r="A16" s="45">
        <v>0.6</v>
      </c>
      <c r="B16" s="46">
        <f t="shared" si="15"/>
        <v>0.58812880960807989</v>
      </c>
      <c r="C16" s="46">
        <f t="shared" si="16"/>
        <v>-2.2270706860812672E-2</v>
      </c>
      <c r="D16" s="47">
        <f t="shared" si="17"/>
        <v>8.866074809482194E-2</v>
      </c>
      <c r="E16" s="49">
        <v>2.25</v>
      </c>
      <c r="F16" s="46">
        <f t="shared" si="12"/>
        <v>1.7054571975384234</v>
      </c>
      <c r="G16" s="46">
        <f t="shared" si="13"/>
        <v>0.36140234202109367</v>
      </c>
      <c r="H16" s="47">
        <f t="shared" si="14"/>
        <v>1.0267435391952351</v>
      </c>
      <c r="I16" s="45">
        <v>4</v>
      </c>
      <c r="J16" s="46">
        <f t="shared" si="0"/>
        <v>1.7582031389490536</v>
      </c>
      <c r="K16" s="46">
        <f t="shared" si="1"/>
        <v>-0.14098169778846259</v>
      </c>
      <c r="L16" s="47">
        <f t="shared" si="2"/>
        <v>2.1044917239083532</v>
      </c>
      <c r="M16" s="45">
        <v>5.75</v>
      </c>
      <c r="N16" s="46">
        <f t="shared" si="3"/>
        <v>1.4415719662581732</v>
      </c>
      <c r="O16" s="46">
        <f t="shared" si="4"/>
        <v>-0.10700365909437082</v>
      </c>
      <c r="P16" s="47">
        <f t="shared" si="5"/>
        <v>2.4334191789036299</v>
      </c>
      <c r="Q16" s="45">
        <v>7.5</v>
      </c>
      <c r="R16" s="46">
        <f t="shared" si="6"/>
        <v>1.5106815309433845</v>
      </c>
      <c r="S16" s="46">
        <f t="shared" si="7"/>
        <v>0.11563320333640181</v>
      </c>
      <c r="T16" s="47">
        <f t="shared" si="8"/>
        <v>2.4764854822058631</v>
      </c>
      <c r="U16" s="45">
        <v>9.25</v>
      </c>
      <c r="V16" s="46">
        <f t="shared" si="9"/>
        <v>1.6731250775880528</v>
      </c>
      <c r="W16" s="46">
        <f t="shared" si="10"/>
        <v>2.9243225215444202E-2</v>
      </c>
      <c r="X16" s="47">
        <f t="shared" si="11"/>
        <v>2.7725959913088896</v>
      </c>
    </row>
    <row r="17" spans="1:24" x14ac:dyDescent="0.2">
      <c r="A17" s="45">
        <v>0.65</v>
      </c>
      <c r="B17" s="46">
        <f t="shared" si="15"/>
        <v>0.63493505412795859</v>
      </c>
      <c r="C17" s="46">
        <f t="shared" si="16"/>
        <v>4.2649829351383631E-2</v>
      </c>
      <c r="D17" s="47">
        <f t="shared" si="17"/>
        <v>0.10378291955616213</v>
      </c>
      <c r="E17" s="49">
        <v>2.2999999999999998</v>
      </c>
      <c r="F17" s="46">
        <f t="shared" si="12"/>
        <v>1.7222074818055033</v>
      </c>
      <c r="G17" s="46">
        <f t="shared" si="13"/>
        <v>0.34717561763878324</v>
      </c>
      <c r="H17" s="47">
        <f t="shared" si="14"/>
        <v>1.0629491702963207</v>
      </c>
      <c r="I17" s="45">
        <v>4.05</v>
      </c>
      <c r="J17" s="46">
        <f t="shared" si="0"/>
        <v>1.7486031143161715</v>
      </c>
      <c r="K17" s="46">
        <f t="shared" si="1"/>
        <v>-0.14886372691375738</v>
      </c>
      <c r="L17" s="47">
        <f t="shared" si="2"/>
        <v>2.1247962730322052</v>
      </c>
      <c r="M17" s="45">
        <v>5.8</v>
      </c>
      <c r="N17" s="46">
        <f t="shared" si="3"/>
        <v>1.4373591822818192</v>
      </c>
      <c r="O17" s="46">
        <f t="shared" si="4"/>
        <v>-9.9440664590912942E-2</v>
      </c>
      <c r="P17" s="47">
        <f t="shared" si="5"/>
        <v>2.4345142471432868</v>
      </c>
      <c r="Q17" s="45">
        <v>7.55</v>
      </c>
      <c r="R17" s="46">
        <f t="shared" si="6"/>
        <v>1.5169690246782304</v>
      </c>
      <c r="S17" s="46">
        <f t="shared" si="7"/>
        <v>0.11777986896988901</v>
      </c>
      <c r="T17" s="47">
        <f t="shared" si="8"/>
        <v>2.4809833592910446</v>
      </c>
      <c r="U17" s="45">
        <v>9.3000000000000007</v>
      </c>
      <c r="V17" s="46">
        <f t="shared" si="9"/>
        <v>1.6739295283160933</v>
      </c>
      <c r="W17" s="46">
        <f t="shared" si="10"/>
        <v>2.3913304567726446E-2</v>
      </c>
      <c r="X17" s="47">
        <f t="shared" si="11"/>
        <v>2.7833167605914837</v>
      </c>
    </row>
    <row r="18" spans="1:24" x14ac:dyDescent="0.2">
      <c r="A18" s="45">
        <v>0.7</v>
      </c>
      <c r="B18" s="46">
        <f t="shared" si="15"/>
        <v>0.68122223911661139</v>
      </c>
      <c r="C18" s="46">
        <f t="shared" si="16"/>
        <v>0.1005147071073649</v>
      </c>
      <c r="D18" s="47">
        <f t="shared" si="17"/>
        <v>0.12002601395390264</v>
      </c>
      <c r="E18" s="49">
        <v>2.35</v>
      </c>
      <c r="F18" s="46">
        <f t="shared" si="12"/>
        <v>1.7378812570629021</v>
      </c>
      <c r="G18" s="46">
        <f t="shared" si="13"/>
        <v>0.33245307426886384</v>
      </c>
      <c r="H18" s="47">
        <f t="shared" si="14"/>
        <v>1.0991779188872037</v>
      </c>
      <c r="I18" s="45">
        <v>4.0999999999999996</v>
      </c>
      <c r="J18" s="46">
        <f t="shared" si="0"/>
        <v>1.7387436264917693</v>
      </c>
      <c r="K18" s="46">
        <f t="shared" si="1"/>
        <v>-0.15616539172965349</v>
      </c>
      <c r="L18" s="47">
        <f t="shared" si="2"/>
        <v>2.1443680304399155</v>
      </c>
      <c r="M18" s="45">
        <v>5.85</v>
      </c>
      <c r="N18" s="46">
        <f t="shared" si="3"/>
        <v>1.4335625296356884</v>
      </c>
      <c r="O18" s="46">
        <f t="shared" si="4"/>
        <v>-9.174321464917945E-2</v>
      </c>
      <c r="P18" s="47">
        <f t="shared" si="5"/>
        <v>2.4354005408929442</v>
      </c>
      <c r="Q18" s="45">
        <v>7.6</v>
      </c>
      <c r="R18" s="46">
        <f t="shared" si="6"/>
        <v>1.5233137913552637</v>
      </c>
      <c r="S18" s="46">
        <f t="shared" si="7"/>
        <v>0.11959752938303492</v>
      </c>
      <c r="T18" s="47">
        <f t="shared" si="8"/>
        <v>2.48576638290925</v>
      </c>
      <c r="U18" s="45">
        <v>9.35</v>
      </c>
      <c r="V18" s="46">
        <f t="shared" si="9"/>
        <v>1.674463708347407</v>
      </c>
      <c r="W18" s="46">
        <f t="shared" si="10"/>
        <v>1.8578597755373849E-2</v>
      </c>
      <c r="X18" s="47">
        <f t="shared" si="11"/>
        <v>2.7940134105452215</v>
      </c>
    </row>
    <row r="19" spans="1:24" x14ac:dyDescent="0.2">
      <c r="A19" s="45">
        <v>0.75</v>
      </c>
      <c r="B19" s="46">
        <f t="shared" si="15"/>
        <v>0.72695424715008683</v>
      </c>
      <c r="C19" s="46">
        <f t="shared" si="16"/>
        <v>0.15216360107879739</v>
      </c>
      <c r="D19" s="47">
        <f t="shared" si="17"/>
        <v>0.13736999146942169</v>
      </c>
      <c r="E19" s="49">
        <v>2.4</v>
      </c>
      <c r="F19" s="46">
        <f t="shared" si="12"/>
        <v>1.7524855007617675</v>
      </c>
      <c r="G19" s="46">
        <f t="shared" si="13"/>
        <v>0.31729161753516499</v>
      </c>
      <c r="H19" s="47">
        <f t="shared" si="14"/>
        <v>1.1353927848187348</v>
      </c>
      <c r="I19" s="45">
        <v>4.1500000000000004</v>
      </c>
      <c r="J19" s="46">
        <f t="shared" si="0"/>
        <v>1.7286553112009155</v>
      </c>
      <c r="K19" s="46">
        <f t="shared" si="1"/>
        <v>-0.16288273260994401</v>
      </c>
      <c r="L19" s="47">
        <f t="shared" si="2"/>
        <v>2.1632067318525507</v>
      </c>
      <c r="M19" s="45">
        <v>5.9</v>
      </c>
      <c r="N19" s="46">
        <f t="shared" si="3"/>
        <v>1.430184334109363</v>
      </c>
      <c r="O19" s="46">
        <f t="shared" si="4"/>
        <v>-8.3932674020091191E-2</v>
      </c>
      <c r="P19" s="47">
        <f t="shared" si="5"/>
        <v>2.4361006899317648</v>
      </c>
      <c r="Q19" s="45">
        <v>7.65</v>
      </c>
      <c r="R19" s="46">
        <f t="shared" si="6"/>
        <v>1.529699325111066</v>
      </c>
      <c r="S19" s="46">
        <f t="shared" si="7"/>
        <v>0.12108598599971154</v>
      </c>
      <c r="T19" s="47">
        <f t="shared" si="8"/>
        <v>2.4908353268387331</v>
      </c>
      <c r="U19" s="45">
        <v>9.4</v>
      </c>
      <c r="V19" s="46">
        <f t="shared" si="9"/>
        <v>1.6747291725325535</v>
      </c>
      <c r="W19" s="46">
        <f t="shared" si="10"/>
        <v>1.3252418768361807E-2</v>
      </c>
      <c r="X19" s="47">
        <f t="shared" si="11"/>
        <v>2.8046729355075968</v>
      </c>
    </row>
    <row r="20" spans="1:24" x14ac:dyDescent="0.2">
      <c r="A20" s="45">
        <v>0.8</v>
      </c>
      <c r="B20" s="46">
        <f t="shared" si="15"/>
        <v>0.77209578548199642</v>
      </c>
      <c r="C20" s="46">
        <f t="shared" si="16"/>
        <v>0.19827861605093433</v>
      </c>
      <c r="D20" s="47">
        <f t="shared" si="17"/>
        <v>0.15579349763485595</v>
      </c>
      <c r="E20" s="49">
        <v>2.4500000000000002</v>
      </c>
      <c r="F20" s="46">
        <f t="shared" si="12"/>
        <v>1.7660285691591189</v>
      </c>
      <c r="G20" s="46">
        <f t="shared" si="13"/>
        <v>0.30174646597004151</v>
      </c>
      <c r="H20" s="47">
        <f t="shared" si="14"/>
        <v>1.1715572235865943</v>
      </c>
      <c r="I20" s="45">
        <v>4.2</v>
      </c>
      <c r="J20" s="46">
        <f t="shared" si="0"/>
        <v>1.7183685636908685</v>
      </c>
      <c r="K20" s="46">
        <f t="shared" si="1"/>
        <v>-0.16901315666868921</v>
      </c>
      <c r="L20" s="47">
        <f t="shared" si="2"/>
        <v>2.1813133469580119</v>
      </c>
      <c r="M20" s="45">
        <v>5.95</v>
      </c>
      <c r="N20" s="46">
        <f t="shared" si="3"/>
        <v>1.4272259055828085</v>
      </c>
      <c r="O20" s="46">
        <f t="shared" si="4"/>
        <v>-7.6030309211102765E-2</v>
      </c>
      <c r="P20" s="47">
        <f t="shared" si="5"/>
        <v>2.4366371937686409</v>
      </c>
      <c r="Q20" s="45">
        <v>7.7</v>
      </c>
      <c r="R20" s="46">
        <f t="shared" si="6"/>
        <v>1.5361092381286654</v>
      </c>
      <c r="S20" s="46">
        <f t="shared" si="7"/>
        <v>0.1222458320103037</v>
      </c>
      <c r="T20" s="47">
        <f t="shared" si="8"/>
        <v>2.4961901618493343</v>
      </c>
      <c r="U20" s="45">
        <v>9.4499999999999993</v>
      </c>
      <c r="V20" s="46">
        <f t="shared" si="9"/>
        <v>1.6747281119830411</v>
      </c>
      <c r="W20" s="46">
        <f t="shared" si="10"/>
        <v>7.9479192367530871E-3</v>
      </c>
      <c r="X20" s="47">
        <f t="shared" si="11"/>
        <v>2.815282487268898</v>
      </c>
    </row>
    <row r="21" spans="1:24" x14ac:dyDescent="0.2">
      <c r="A21" s="45">
        <v>0.85</v>
      </c>
      <c r="B21" s="46">
        <f t="shared" si="15"/>
        <v>0.81661243718617671</v>
      </c>
      <c r="C21" s="46">
        <f t="shared" si="16"/>
        <v>0.23942283685179949</v>
      </c>
      <c r="D21" s="47">
        <f t="shared" si="17"/>
        <v>0.17527389865042559</v>
      </c>
      <c r="E21" s="49">
        <v>2.5</v>
      </c>
      <c r="F21" s="46">
        <f t="shared" si="12"/>
        <v>1.7785201734438267</v>
      </c>
      <c r="G21" s="46">
        <f t="shared" si="13"/>
        <v>0.28587119646385051</v>
      </c>
      <c r="H21" s="47">
        <f t="shared" si="14"/>
        <v>1.2076352004103046</v>
      </c>
      <c r="I21" s="45">
        <v>4.25</v>
      </c>
      <c r="J21" s="46">
        <f t="shared" si="0"/>
        <v>1.7079134885784311</v>
      </c>
      <c r="K21" s="46">
        <f t="shared" si="1"/>
        <v>-0.17455541403316044</v>
      </c>
      <c r="L21" s="47">
        <f t="shared" si="2"/>
        <v>2.1986900619694856</v>
      </c>
      <c r="M21" s="45">
        <v>6</v>
      </c>
      <c r="N21" s="46">
        <f t="shared" si="3"/>
        <v>1.4246875512805075</v>
      </c>
      <c r="O21" s="46">
        <f t="shared" si="4"/>
        <v>-6.8057243794780398E-2</v>
      </c>
      <c r="P21" s="47">
        <f t="shared" si="5"/>
        <v>2.4370323780228356</v>
      </c>
      <c r="Q21" s="45">
        <v>7.75</v>
      </c>
      <c r="R21" s="46">
        <f t="shared" si="6"/>
        <v>1.5425272969584665</v>
      </c>
      <c r="S21" s="46">
        <f t="shared" si="7"/>
        <v>0.12307844105132659</v>
      </c>
      <c r="T21" s="47">
        <f t="shared" si="8"/>
        <v>2.5018300673139287</v>
      </c>
      <c r="U21" s="45">
        <v>9.5</v>
      </c>
      <c r="V21" s="46">
        <f t="shared" si="9"/>
        <v>1.6744633422814519</v>
      </c>
      <c r="W21" s="46">
        <f t="shared" si="10"/>
        <v>2.6780589341308669E-3</v>
      </c>
      <c r="X21" s="47">
        <f t="shared" si="11"/>
        <v>2.8258294046723647</v>
      </c>
    </row>
    <row r="22" spans="1:24" x14ac:dyDescent="0.2">
      <c r="A22" s="45">
        <v>0.9</v>
      </c>
      <c r="B22" s="46">
        <f t="shared" si="15"/>
        <v>0.86047071074529291</v>
      </c>
      <c r="C22" s="46">
        <f t="shared" si="16"/>
        <v>0.27606783056624001</v>
      </c>
      <c r="D22" s="47">
        <f t="shared" si="17"/>
        <v>0.19578731877593369</v>
      </c>
      <c r="E22" s="49">
        <v>2.5499999999999998</v>
      </c>
      <c r="F22" s="46">
        <f t="shared" si="12"/>
        <v>1.7899713536660298</v>
      </c>
      <c r="G22" s="46">
        <f t="shared" si="13"/>
        <v>0.26971778103506039</v>
      </c>
      <c r="H22" s="47">
        <f t="shared" si="14"/>
        <v>1.2435912431352742</v>
      </c>
      <c r="I22" s="45">
        <v>4.3</v>
      </c>
      <c r="J22" s="46">
        <f t="shared" si="0"/>
        <v>1.6973198506824687</v>
      </c>
      <c r="K22" s="46">
        <f t="shared" si="1"/>
        <v>-0.17950957241416576</v>
      </c>
      <c r="L22" s="47">
        <f t="shared" si="2"/>
        <v>2.2153402601136825</v>
      </c>
      <c r="M22" s="45">
        <v>6.05</v>
      </c>
      <c r="N22" s="46">
        <f t="shared" si="3"/>
        <v>1.4225685908794738</v>
      </c>
      <c r="O22" s="46">
        <f t="shared" si="4"/>
        <v>-6.0034414602732955E-2</v>
      </c>
      <c r="P22" s="47">
        <f t="shared" si="5"/>
        <v>2.4373083516454828</v>
      </c>
      <c r="Q22" s="45">
        <v>7.8</v>
      </c>
      <c r="R22" s="46">
        <f t="shared" si="6"/>
        <v>1.5489374580779984</v>
      </c>
      <c r="S22" s="46">
        <f t="shared" si="7"/>
        <v>0.12358595428207053</v>
      </c>
      <c r="T22" s="47">
        <f t="shared" si="8"/>
        <v>2.5077534444134759</v>
      </c>
      <c r="U22" s="45">
        <v>9.5500000000000007</v>
      </c>
      <c r="V22" s="46">
        <f t="shared" si="9"/>
        <v>1.67393829036219</v>
      </c>
      <c r="W22" s="46">
        <f t="shared" si="10"/>
        <v>-2.5444229858222478E-3</v>
      </c>
      <c r="X22" s="47">
        <f t="shared" si="11"/>
        <v>2.8363012424784615</v>
      </c>
    </row>
    <row r="23" spans="1:24" x14ac:dyDescent="0.2">
      <c r="A23" s="45">
        <v>0.95</v>
      </c>
      <c r="B23" s="46">
        <f t="shared" si="15"/>
        <v>0.90363808799884093</v>
      </c>
      <c r="C23" s="46">
        <f t="shared" si="16"/>
        <v>0.30861369088574198</v>
      </c>
      <c r="D23" s="47">
        <f t="shared" si="17"/>
        <v>0.21730867972670739</v>
      </c>
      <c r="E23" s="49">
        <v>2.6</v>
      </c>
      <c r="F23" s="46">
        <f t="shared" si="12"/>
        <v>1.8003944505267699</v>
      </c>
      <c r="G23" s="46">
        <f t="shared" si="13"/>
        <v>0.25333661616105152</v>
      </c>
      <c r="H23" s="47">
        <f t="shared" si="14"/>
        <v>1.2793904938663849</v>
      </c>
      <c r="I23" s="45">
        <v>4.3499999999999996</v>
      </c>
      <c r="J23" s="46">
        <f t="shared" si="0"/>
        <v>1.6866170269283374</v>
      </c>
      <c r="K23" s="46">
        <f t="shared" si="1"/>
        <v>-0.18387698999951452</v>
      </c>
      <c r="L23" s="47">
        <f t="shared" si="2"/>
        <v>2.2312685001001071</v>
      </c>
      <c r="M23" s="45">
        <v>6.1</v>
      </c>
      <c r="N23" s="46">
        <f t="shared" si="3"/>
        <v>1.420867373424624</v>
      </c>
      <c r="O23" s="46">
        <f t="shared" si="4"/>
        <v>-5.1982528881554746E-2</v>
      </c>
      <c r="P23" s="47">
        <f t="shared" si="5"/>
        <v>2.43748696506082</v>
      </c>
      <c r="Q23" s="45">
        <v>7.85</v>
      </c>
      <c r="R23" s="46">
        <f t="shared" si="6"/>
        <v>1.555323902621808</v>
      </c>
      <c r="S23" s="46">
        <f t="shared" si="7"/>
        <v>0.12377126590245302</v>
      </c>
      <c r="T23" s="47">
        <f t="shared" si="8"/>
        <v>2.513957930891864</v>
      </c>
      <c r="U23" s="45">
        <v>9.6</v>
      </c>
      <c r="V23" s="46">
        <f t="shared" si="9"/>
        <v>1.6731569801054034</v>
      </c>
      <c r="W23" s="46">
        <f t="shared" si="10"/>
        <v>-7.707035960078823E-3</v>
      </c>
      <c r="X23" s="47">
        <f t="shared" si="11"/>
        <v>2.8466857994338697</v>
      </c>
    </row>
    <row r="24" spans="1:24" x14ac:dyDescent="0.2">
      <c r="A24" s="45">
        <v>1</v>
      </c>
      <c r="B24" s="46">
        <f t="shared" si="15"/>
        <v>0.94608307036718298</v>
      </c>
      <c r="C24" s="46">
        <f t="shared" si="16"/>
        <v>0.33740392299943528</v>
      </c>
      <c r="D24" s="47">
        <f t="shared" si="17"/>
        <v>0.23981174200056471</v>
      </c>
      <c r="E24" s="49">
        <v>2.65</v>
      </c>
      <c r="F24" s="46">
        <f t="shared" si="12"/>
        <v>1.8098030750885008</v>
      </c>
      <c r="G24" s="46">
        <f t="shared" si="13"/>
        <v>0.23677654575379625</v>
      </c>
      <c r="H24" s="47">
        <f t="shared" si="14"/>
        <v>1.3149987592443346</v>
      </c>
      <c r="I24" s="45">
        <v>4.4000000000000004</v>
      </c>
      <c r="J24" s="46">
        <f t="shared" si="0"/>
        <v>1.6758339594083735</v>
      </c>
      <c r="K24" s="46">
        <f t="shared" si="1"/>
        <v>-0.18766028670197432</v>
      </c>
      <c r="L24" s="47">
        <f t="shared" si="2"/>
        <v>2.2464804926261897</v>
      </c>
      <c r="M24" s="45">
        <v>6.15</v>
      </c>
      <c r="N24" s="46">
        <f t="shared" si="3"/>
        <v>1.419581296001609</v>
      </c>
      <c r="O24" s="46">
        <f t="shared" si="4"/>
        <v>-4.3922022485099799E-2</v>
      </c>
      <c r="P24" s="47">
        <f t="shared" si="5"/>
        <v>2.4375897693035262</v>
      </c>
      <c r="Q24" s="45">
        <v>7.9</v>
      </c>
      <c r="R24" s="46">
        <f t="shared" si="6"/>
        <v>1.5616710702145449</v>
      </c>
      <c r="S24" s="46">
        <f t="shared" si="7"/>
        <v>0.12363800715818796</v>
      </c>
      <c r="T24" s="47">
        <f t="shared" si="8"/>
        <v>2.5204404173147883</v>
      </c>
      <c r="U24" s="45">
        <v>9.65</v>
      </c>
      <c r="V24" s="46">
        <f t="shared" si="9"/>
        <v>1.6721240166862545</v>
      </c>
      <c r="W24" s="46">
        <f t="shared" si="10"/>
        <v>-1.2797565139173628E-2</v>
      </c>
      <c r="X24" s="47">
        <f t="shared" si="11"/>
        <v>2.8569711454900686</v>
      </c>
    </row>
    <row r="25" spans="1:24" x14ac:dyDescent="0.2">
      <c r="A25" s="45">
        <v>1.05</v>
      </c>
      <c r="B25" s="46">
        <f t="shared" si="15"/>
        <v>0.98777522327158807</v>
      </c>
      <c r="C25" s="46">
        <f t="shared" si="16"/>
        <v>0.36273668111058038</v>
      </c>
      <c r="D25" s="47">
        <f t="shared" si="17"/>
        <v>0.26326914805885165</v>
      </c>
      <c r="E25" s="49">
        <v>2.7</v>
      </c>
      <c r="F25" s="46">
        <f t="shared" si="12"/>
        <v>1.8182120764708662</v>
      </c>
      <c r="G25" s="46">
        <f t="shared" si="13"/>
        <v>0.22008487873142912</v>
      </c>
      <c r="H25" s="47">
        <f t="shared" si="14"/>
        <v>1.3503825592788543</v>
      </c>
      <c r="I25" s="45">
        <v>4.45</v>
      </c>
      <c r="J25" s="46">
        <f t="shared" si="0"/>
        <v>1.6649991096798888</v>
      </c>
      <c r="K25" s="46">
        <f t="shared" si="1"/>
        <v>-0.19086331379859001</v>
      </c>
      <c r="L25" s="47">
        <f t="shared" si="2"/>
        <v>2.260983074976739</v>
      </c>
      <c r="M25" s="45">
        <v>6.2</v>
      </c>
      <c r="N25" s="46">
        <f t="shared" si="3"/>
        <v>1.4187068241140939</v>
      </c>
      <c r="O25" s="46">
        <f t="shared" si="4"/>
        <v>-3.5873019174988308E-2</v>
      </c>
      <c r="P25" s="47">
        <f t="shared" si="5"/>
        <v>2.4376379762260343</v>
      </c>
      <c r="Q25" s="45">
        <v>7.95</v>
      </c>
      <c r="R25" s="46">
        <f t="shared" si="6"/>
        <v>1.5679636918432793</v>
      </c>
      <c r="S25" s="46">
        <f t="shared" si="7"/>
        <v>0.1231905288830597</v>
      </c>
      <c r="T25" s="47">
        <f t="shared" si="8"/>
        <v>2.5271970647831812</v>
      </c>
      <c r="U25" s="45">
        <v>9.6999999999999993</v>
      </c>
      <c r="V25" s="46">
        <f t="shared" si="9"/>
        <v>1.6708445697273302</v>
      </c>
      <c r="W25" s="46">
        <f t="shared" si="10"/>
        <v>-1.7804097607419411E-2</v>
      </c>
      <c r="X25" s="47">
        <f t="shared" si="11"/>
        <v>2.8671456481167561</v>
      </c>
    </row>
    <row r="26" spans="1:24" x14ac:dyDescent="0.2">
      <c r="A26" s="45">
        <v>1.1000000000000001</v>
      </c>
      <c r="B26" s="46">
        <f t="shared" si="15"/>
        <v>1.0286852186737336</v>
      </c>
      <c r="C26" s="46">
        <f t="shared" si="16"/>
        <v>0.38487337752311801</v>
      </c>
      <c r="D26" s="47">
        <f t="shared" si="17"/>
        <v>0.28765246728120697</v>
      </c>
      <c r="E26" s="49">
        <v>2.75</v>
      </c>
      <c r="F26" s="46">
        <f t="shared" si="12"/>
        <v>1.825637507599783</v>
      </c>
      <c r="G26" s="46">
        <f t="shared" si="13"/>
        <v>0.20330740202252873</v>
      </c>
      <c r="H26" s="47">
        <f t="shared" si="14"/>
        <v>1.3855091746559511</v>
      </c>
      <c r="I26" s="45">
        <v>4.5</v>
      </c>
      <c r="J26" s="46">
        <f t="shared" si="0"/>
        <v>1.6541404143792438</v>
      </c>
      <c r="K26" s="46">
        <f t="shared" si="1"/>
        <v>-0.19349112200327134</v>
      </c>
      <c r="L26" s="47">
        <f t="shared" si="2"/>
        <v>2.2747841837795457</v>
      </c>
      <c r="M26" s="45">
        <v>6.25</v>
      </c>
      <c r="N26" s="46">
        <f t="shared" si="3"/>
        <v>1.4182395137091617</v>
      </c>
      <c r="O26" s="46">
        <f t="shared" si="4"/>
        <v>-2.785529109863738E-2</v>
      </c>
      <c r="P26" s="47">
        <f t="shared" si="5"/>
        <v>2.4376524198469474</v>
      </c>
      <c r="Q26" s="45">
        <v>8</v>
      </c>
      <c r="R26" s="46">
        <f t="shared" si="6"/>
        <v>1.5741868217069495</v>
      </c>
      <c r="S26" s="46">
        <f t="shared" si="7"/>
        <v>0.12243388263047761</v>
      </c>
      <c r="T26" s="47">
        <f t="shared" si="8"/>
        <v>2.5342233240493584</v>
      </c>
      <c r="U26" s="45">
        <v>9.75</v>
      </c>
      <c r="V26" s="46">
        <f t="shared" si="9"/>
        <v>1.6693243553039752</v>
      </c>
      <c r="W26" s="46">
        <f t="shared" si="10"/>
        <v>-2.2715047648899311E-2</v>
      </c>
      <c r="X26" s="47">
        <f t="shared" si="11"/>
        <v>2.8771979976586555</v>
      </c>
    </row>
    <row r="27" spans="1:24" x14ac:dyDescent="0.2">
      <c r="A27" s="45">
        <v>1.1499999999999999</v>
      </c>
      <c r="B27" s="46">
        <f t="shared" si="15"/>
        <v>1.0687848756617571</v>
      </c>
      <c r="C27" s="46">
        <f t="shared" si="16"/>
        <v>0.40404536476466807</v>
      </c>
      <c r="D27" s="47">
        <f t="shared" si="17"/>
        <v>0.31293224261049052</v>
      </c>
      <c r="E27" s="49">
        <v>2.8</v>
      </c>
      <c r="F27" s="46">
        <f t="shared" si="12"/>
        <v>1.8320965890813223</v>
      </c>
      <c r="G27" s="46">
        <f t="shared" si="13"/>
        <v>0.18648838974164272</v>
      </c>
      <c r="H27" s="47">
        <f t="shared" si="14"/>
        <v>1.4203466924395154</v>
      </c>
      <c r="I27" s="45">
        <v>4.55</v>
      </c>
      <c r="J27" s="46">
        <f t="shared" si="0"/>
        <v>1.643285242227543</v>
      </c>
      <c r="K27" s="46">
        <f t="shared" si="1"/>
        <v>-0.19554992801942195</v>
      </c>
      <c r="L27" s="47">
        <f t="shared" si="2"/>
        <v>2.2878928259822811</v>
      </c>
      <c r="M27" s="45">
        <v>6.3</v>
      </c>
      <c r="N27" s="46">
        <f t="shared" si="3"/>
        <v>1.4181740347917255</v>
      </c>
      <c r="O27" s="46">
        <f t="shared" si="4"/>
        <v>-1.9888220511375287E-2</v>
      </c>
      <c r="P27" s="47">
        <f t="shared" si="5"/>
        <v>2.4376535189088622</v>
      </c>
      <c r="Q27" s="45">
        <v>8.0500000000000007</v>
      </c>
      <c r="R27" s="46">
        <f t="shared" si="6"/>
        <v>1.5803258679842411</v>
      </c>
      <c r="S27" s="46">
        <f t="shared" si="7"/>
        <v>0.12137380044899126</v>
      </c>
      <c r="T27" s="47">
        <f t="shared" si="8"/>
        <v>2.5415139559814812</v>
      </c>
      <c r="U27" s="45">
        <v>9.8000000000000007</v>
      </c>
      <c r="V27" s="46">
        <f t="shared" si="9"/>
        <v>1.6675696168514011</v>
      </c>
      <c r="W27" s="46">
        <f t="shared" si="10"/>
        <v>-2.7519181011373295E-2</v>
      </c>
      <c r="X27" s="47">
        <f t="shared" si="11"/>
        <v>2.8871172316878995</v>
      </c>
    </row>
    <row r="28" spans="1:24" x14ac:dyDescent="0.2">
      <c r="A28" s="45">
        <v>1.2</v>
      </c>
      <c r="B28" s="46">
        <f t="shared" si="15"/>
        <v>1.1080471990137186</v>
      </c>
      <c r="C28" s="46">
        <f t="shared" si="16"/>
        <v>0.42045918299270757</v>
      </c>
      <c r="D28" s="47">
        <f t="shared" si="17"/>
        <v>0.33907803880124698</v>
      </c>
      <c r="E28" s="49">
        <v>2.85</v>
      </c>
      <c r="F28" s="46">
        <f t="shared" si="12"/>
        <v>1.8376076712751979</v>
      </c>
      <c r="G28" s="46">
        <f t="shared" si="13"/>
        <v>0.1696706091895559</v>
      </c>
      <c r="H28" s="47">
        <f t="shared" si="14"/>
        <v>1.4548640500910033</v>
      </c>
      <c r="I28" s="45">
        <v>4.5999999999999996</v>
      </c>
      <c r="J28" s="46">
        <f t="shared" si="0"/>
        <v>1.6324603525003507</v>
      </c>
      <c r="K28" s="46">
        <f t="shared" si="1"/>
        <v>-0.19704707962388923</v>
      </c>
      <c r="L28" s="47">
        <f t="shared" si="2"/>
        <v>2.3003190481189382</v>
      </c>
      <c r="M28" s="45">
        <v>6.35</v>
      </c>
      <c r="N28" s="46">
        <f t="shared" si="3"/>
        <v>1.4185041965658778</v>
      </c>
      <c r="O28" s="46">
        <f t="shared" si="4"/>
        <v>-1.1990762806336264E-2</v>
      </c>
      <c r="P28" s="47">
        <f t="shared" si="5"/>
        <v>2.4376612407109364</v>
      </c>
      <c r="Q28" s="45">
        <v>8.1</v>
      </c>
      <c r="R28" s="46">
        <f t="shared" si="6"/>
        <v>1.5863666224636581</v>
      </c>
      <c r="S28" s="46">
        <f t="shared" si="7"/>
        <v>0.12001667335906463</v>
      </c>
      <c r="T28" s="47">
        <f t="shared" si="8"/>
        <v>2.5490630533193284</v>
      </c>
      <c r="U28" s="45">
        <v>9.85</v>
      </c>
      <c r="V28" s="46">
        <f t="shared" si="9"/>
        <v>1.6655871050289657</v>
      </c>
      <c r="W28" s="46">
        <f t="shared" si="10"/>
        <v>-3.2205638119933155E-2</v>
      </c>
      <c r="X28" s="47">
        <f t="shared" si="11"/>
        <v>2.896892758303931</v>
      </c>
    </row>
    <row r="29" spans="1:24" x14ac:dyDescent="0.2">
      <c r="A29" s="45">
        <v>1.25</v>
      </c>
      <c r="B29" s="46">
        <f t="shared" si="15"/>
        <v>1.1464464156732346</v>
      </c>
      <c r="C29" s="46">
        <f t="shared" si="16"/>
        <v>0.43430072413201953</v>
      </c>
      <c r="D29" s="47">
        <f t="shared" si="17"/>
        <v>0.36605849218219016</v>
      </c>
      <c r="E29" s="49">
        <v>2.9</v>
      </c>
      <c r="F29" s="46">
        <f t="shared" si="12"/>
        <v>1.8421901946458581</v>
      </c>
      <c r="G29" s="46">
        <f t="shared" si="13"/>
        <v>0.1528953242580553</v>
      </c>
      <c r="H29" s="47">
        <f t="shared" si="14"/>
        <v>1.4890310777343729</v>
      </c>
      <c r="I29" s="45">
        <v>4.6500000000000004</v>
      </c>
      <c r="J29" s="46">
        <f t="shared" si="0"/>
        <v>1.6216918550305066</v>
      </c>
      <c r="K29" s="46">
        <f t="shared" si="1"/>
        <v>-0.1979910193378247</v>
      </c>
      <c r="L29" s="47">
        <f t="shared" si="2"/>
        <v>2.3120739039370894</v>
      </c>
      <c r="M29" s="45">
        <v>6.4</v>
      </c>
      <c r="N29" s="46">
        <f t="shared" si="3"/>
        <v>1.4192229740384346</v>
      </c>
      <c r="O29" s="46">
        <f t="shared" si="4"/>
        <v>-4.1814109128641697E-3</v>
      </c>
      <c r="P29" s="47">
        <f t="shared" si="5"/>
        <v>2.4376950662784904</v>
      </c>
      <c r="Q29" s="45">
        <v>8.15</v>
      </c>
      <c r="R29" s="46">
        <f t="shared" si="6"/>
        <v>1.5922952889819517</v>
      </c>
      <c r="S29" s="46">
        <f t="shared" si="7"/>
        <v>0.11836952859059613</v>
      </c>
      <c r="T29" s="47">
        <f t="shared" si="8"/>
        <v>2.5568640636621756</v>
      </c>
      <c r="U29" s="45">
        <v>9.9</v>
      </c>
      <c r="V29" s="46">
        <f t="shared" si="9"/>
        <v>1.6633840565957356</v>
      </c>
      <c r="W29" s="46">
        <f t="shared" si="10"/>
        <v>-3.676395619840811E-2</v>
      </c>
      <c r="X29" s="47">
        <f t="shared" si="11"/>
        <v>2.9065143783389527</v>
      </c>
    </row>
    <row r="30" spans="1:24" x14ac:dyDescent="0.2">
      <c r="A30" s="45">
        <v>1.3</v>
      </c>
      <c r="B30" s="46">
        <f t="shared" si="15"/>
        <v>1.1839580090760631</v>
      </c>
      <c r="C30" s="46">
        <f t="shared" si="16"/>
        <v>0.44573856762700159</v>
      </c>
      <c r="D30" s="47">
        <f t="shared" si="17"/>
        <v>0.39384136184048946</v>
      </c>
      <c r="E30" s="49">
        <v>2.95</v>
      </c>
      <c r="F30" s="46">
        <f t="shared" si="12"/>
        <v>1.8458646484721655</v>
      </c>
      <c r="G30" s="46">
        <f t="shared" si="13"/>
        <v>0.13620229675465501</v>
      </c>
      <c r="H30" s="47">
        <f t="shared" si="14"/>
        <v>1.5228185385970734</v>
      </c>
      <c r="I30" s="45">
        <v>4.7</v>
      </c>
      <c r="J30" s="46">
        <f t="shared" si="0"/>
        <v>1.6110051718097802</v>
      </c>
      <c r="K30" s="46">
        <f t="shared" si="1"/>
        <v>-0.19839124674400432</v>
      </c>
      <c r="L30" s="47">
        <f t="shared" si="2"/>
        <v>2.3231694204600175</v>
      </c>
      <c r="M30" s="45">
        <v>6.45</v>
      </c>
      <c r="N30" s="46">
        <f t="shared" si="3"/>
        <v>1.4203225360174376</v>
      </c>
      <c r="O30" s="46">
        <f t="shared" si="4"/>
        <v>3.5218388789677313E-3</v>
      </c>
      <c r="P30" s="47">
        <f t="shared" si="5"/>
        <v>2.4377739569287136</v>
      </c>
      <c r="Q30" s="45">
        <v>8.1999999999999993</v>
      </c>
      <c r="R30" s="46">
        <f t="shared" si="6"/>
        <v>1.5980985106213645</v>
      </c>
      <c r="S30" s="46">
        <f t="shared" si="7"/>
        <v>0.11644000564303614</v>
      </c>
      <c r="T30" s="47">
        <f t="shared" si="8"/>
        <v>2.5649098136271711</v>
      </c>
      <c r="U30" s="45">
        <v>9.9499999999999993</v>
      </c>
      <c r="V30" s="46">
        <f t="shared" si="9"/>
        <v>1.6609681723539929</v>
      </c>
      <c r="W30" s="46">
        <f t="shared" si="10"/>
        <v>-4.1184090256569661E-2</v>
      </c>
      <c r="X30" s="47">
        <f t="shared" si="11"/>
        <v>2.9159723064270713</v>
      </c>
    </row>
    <row r="31" spans="1:24" x14ac:dyDescent="0.2">
      <c r="A31" s="45">
        <v>1.35</v>
      </c>
      <c r="B31" s="46">
        <f t="shared" si="15"/>
        <v>1.2205587512705676</v>
      </c>
      <c r="C31" s="46">
        <f t="shared" si="16"/>
        <v>0.45492667531723607</v>
      </c>
      <c r="D31" s="47">
        <f t="shared" si="17"/>
        <v>0.42239358213310207</v>
      </c>
      <c r="E31" s="49">
        <v>3</v>
      </c>
      <c r="F31" s="46">
        <f t="shared" si="12"/>
        <v>1.8486525279994683</v>
      </c>
      <c r="G31" s="46">
        <f t="shared" si="13"/>
        <v>0.11962978610646768</v>
      </c>
      <c r="H31" s="47">
        <f t="shared" si="14"/>
        <v>1.5561981675616421</v>
      </c>
      <c r="I31" s="45">
        <v>4.75</v>
      </c>
      <c r="J31" s="46">
        <f t="shared" si="0"/>
        <v>1.600425000251444</v>
      </c>
      <c r="K31" s="46">
        <f t="shared" si="1"/>
        <v>-0.19825827951392894</v>
      </c>
      <c r="L31" s="47">
        <f t="shared" si="2"/>
        <v>2.3336185625604791</v>
      </c>
      <c r="M31" s="45">
        <v>6.5</v>
      </c>
      <c r="N31" s="46">
        <f t="shared" si="3"/>
        <v>1.4217942744358836</v>
      </c>
      <c r="O31" s="46">
        <f t="shared" si="4"/>
        <v>1.1101519613399446E-2</v>
      </c>
      <c r="P31" s="47">
        <f t="shared" si="5"/>
        <v>2.4379163222881921</v>
      </c>
      <c r="Q31" s="45">
        <v>8.25</v>
      </c>
      <c r="R31" s="46">
        <f t="shared" si="6"/>
        <v>1.6037633956173407</v>
      </c>
      <c r="S31" s="46">
        <f t="shared" si="7"/>
        <v>0.11423633123181665</v>
      </c>
      <c r="T31" s="47">
        <f t="shared" si="8"/>
        <v>2.573192534114773</v>
      </c>
      <c r="U31" s="45">
        <v>10</v>
      </c>
      <c r="V31" s="46">
        <f t="shared" si="9"/>
        <v>1.658347594218877</v>
      </c>
      <c r="W31" s="46">
        <f t="shared" si="10"/>
        <v>-4.5456432905940591E-2</v>
      </c>
      <c r="X31" s="47">
        <f t="shared" si="11"/>
        <v>2.9252571908999863</v>
      </c>
    </row>
    <row r="32" spans="1:24" x14ac:dyDescent="0.2">
      <c r="A32" s="45">
        <v>1.4</v>
      </c>
      <c r="B32" s="46">
        <f t="shared" si="15"/>
        <v>1.2562267327792178</v>
      </c>
      <c r="C32" s="46">
        <f t="shared" si="16"/>
        <v>0.46200658519314441</v>
      </c>
      <c r="D32" s="47">
        <f t="shared" si="17"/>
        <v>0.45168131642806852</v>
      </c>
      <c r="E32" s="49">
        <v>3.05</v>
      </c>
      <c r="F32" s="46">
        <f t="shared" si="12"/>
        <v>1.8505762901205667</v>
      </c>
      <c r="G32" s="46">
        <f t="shared" si="13"/>
        <v>0.10321454785299511</v>
      </c>
      <c r="H32" s="47">
        <f t="shared" si="14"/>
        <v>1.5891427077663252</v>
      </c>
      <c r="I32" s="45">
        <v>4.8</v>
      </c>
      <c r="J32" s="46">
        <f t="shared" si="0"/>
        <v>1.5899752781723659</v>
      </c>
      <c r="K32" s="46">
        <f t="shared" si="1"/>
        <v>-0.19760361321146824</v>
      </c>
      <c r="L32" s="47">
        <f t="shared" si="2"/>
        <v>2.3434351961253137</v>
      </c>
      <c r="M32" s="45">
        <v>6.55</v>
      </c>
      <c r="N32" s="46">
        <f t="shared" si="3"/>
        <v>1.4236288349288464</v>
      </c>
      <c r="O32" s="46">
        <f t="shared" si="4"/>
        <v>1.8540724832365019E-2</v>
      </c>
      <c r="P32" s="47">
        <f t="shared" si="5"/>
        <v>2.4381399898147955</v>
      </c>
      <c r="Q32" s="45">
        <v>8.3000000000000007</v>
      </c>
      <c r="R32" s="46">
        <f t="shared" si="6"/>
        <v>1.6092775419334193</v>
      </c>
      <c r="S32" s="46">
        <f t="shared" si="7"/>
        <v>0.11176729318658518</v>
      </c>
      <c r="T32" s="47">
        <f t="shared" si="8"/>
        <v>2.5817038866159669</v>
      </c>
      <c r="U32" s="45">
        <v>10.050000000000001</v>
      </c>
      <c r="V32" s="46">
        <f t="shared" si="9"/>
        <v>1.6555308814765859</v>
      </c>
      <c r="W32" s="46">
        <f t="shared" si="10"/>
        <v>-4.9571832968578367E-2</v>
      </c>
      <c r="X32" s="47">
        <f t="shared" si="11"/>
        <v>2.9343601324736635</v>
      </c>
    </row>
    <row r="33" spans="1:24" x14ac:dyDescent="0.2">
      <c r="A33" s="45">
        <v>1.45</v>
      </c>
      <c r="B33" s="46">
        <f t="shared" si="15"/>
        <v>1.2909413901526361</v>
      </c>
      <c r="C33" s="46">
        <f t="shared" si="16"/>
        <v>0.4671092094559513</v>
      </c>
      <c r="D33" s="47">
        <f t="shared" si="17"/>
        <v>0.48167001197653175</v>
      </c>
      <c r="E33" s="49">
        <v>3.1</v>
      </c>
      <c r="F33" s="46">
        <f t="shared" si="12"/>
        <v>1.8516593076745196</v>
      </c>
      <c r="G33" s="46">
        <f t="shared" si="13"/>
        <v>8.6991831294003896E-2</v>
      </c>
      <c r="H33" s="47">
        <f t="shared" si="14"/>
        <v>1.6216259451970967</v>
      </c>
      <c r="I33" s="45">
        <v>4.8499999999999996</v>
      </c>
      <c r="J33" s="46">
        <f t="shared" si="0"/>
        <v>1.5796791505493426</v>
      </c>
      <c r="K33" s="46">
        <f t="shared" si="1"/>
        <v>-0.19643967994311096</v>
      </c>
      <c r="L33" s="47">
        <f t="shared" si="2"/>
        <v>2.3526340498925027</v>
      </c>
      <c r="M33" s="45">
        <v>6.6</v>
      </c>
      <c r="N33" s="46">
        <f t="shared" si="3"/>
        <v>1.425816148589975</v>
      </c>
      <c r="O33" s="46">
        <f t="shared" si="4"/>
        <v>2.5823138159728032E-2</v>
      </c>
      <c r="P33" s="47">
        <f t="shared" si="5"/>
        <v>2.4384621758726519</v>
      </c>
      <c r="Q33" s="45">
        <v>8.35</v>
      </c>
      <c r="R33" s="46">
        <f t="shared" si="6"/>
        <v>1.6146290604619316</v>
      </c>
      <c r="S33" s="46">
        <f t="shared" si="7"/>
        <v>0.10904221336871212</v>
      </c>
      <c r="T33" s="47">
        <f t="shared" si="8"/>
        <v>2.5904349904940518</v>
      </c>
      <c r="U33" s="45">
        <v>10.1</v>
      </c>
      <c r="V33" s="46">
        <f t="shared" si="9"/>
        <v>1.6525269862887737</v>
      </c>
      <c r="W33" s="46">
        <f t="shared" si="10"/>
        <v>-5.352161284674839E-2</v>
      </c>
      <c r="X33" s="47">
        <f t="shared" si="11"/>
        <v>2.9432727016939619</v>
      </c>
    </row>
    <row r="34" spans="1:24" x14ac:dyDescent="0.2">
      <c r="A34" s="45">
        <v>1.5</v>
      </c>
      <c r="B34" s="46">
        <f t="shared" si="15"/>
        <v>1.3246835311721197</v>
      </c>
      <c r="C34" s="46">
        <f t="shared" si="16"/>
        <v>0.47035631729386707</v>
      </c>
      <c r="D34" s="47">
        <f t="shared" si="17"/>
        <v>0.51232445581429731</v>
      </c>
      <c r="E34" s="49">
        <v>3.15</v>
      </c>
      <c r="F34" s="46">
        <f t="shared" si="12"/>
        <v>1.8519258224545532</v>
      </c>
      <c r="G34" s="46">
        <f t="shared" si="13"/>
        <v>7.0995376619994E-2</v>
      </c>
      <c r="H34" s="47">
        <f t="shared" si="14"/>
        <v>1.6536227412175477</v>
      </c>
      <c r="I34" s="45">
        <v>4.9000000000000004</v>
      </c>
      <c r="J34" s="46">
        <f t="shared" si="0"/>
        <v>1.5695589381006521</v>
      </c>
      <c r="K34" s="46">
        <f t="shared" si="1"/>
        <v>-0.19477980592776989</v>
      </c>
      <c r="L34" s="47">
        <f t="shared" si="2"/>
        <v>2.3612306760443507</v>
      </c>
      <c r="M34" s="45">
        <v>6.65</v>
      </c>
      <c r="N34" s="46">
        <f t="shared" si="3"/>
        <v>1.4283454648315204</v>
      </c>
      <c r="O34" s="46">
        <f t="shared" si="4"/>
        <v>3.2933061262077512E-2</v>
      </c>
      <c r="P34" s="47">
        <f t="shared" si="5"/>
        <v>2.4388994584056856</v>
      </c>
      <c r="Q34" s="45">
        <v>8.4</v>
      </c>
      <c r="R34" s="46">
        <f t="shared" si="6"/>
        <v>1.6198065968128683</v>
      </c>
      <c r="S34" s="46">
        <f t="shared" si="7"/>
        <v>0.10607091967711035</v>
      </c>
      <c r="T34" s="47">
        <f t="shared" si="8"/>
        <v>2.5993764511721578</v>
      </c>
      <c r="U34" s="45">
        <v>10.15</v>
      </c>
      <c r="V34" s="46">
        <f t="shared" si="9"/>
        <v>1.6493452285090136</v>
      </c>
      <c r="W34" s="46">
        <f t="shared" si="10"/>
        <v>-5.7297584625116915E-2</v>
      </c>
      <c r="X34" s="47">
        <f t="shared" si="11"/>
        <v>2.9519869551129134</v>
      </c>
    </row>
    <row r="35" spans="1:24" x14ac:dyDescent="0.2">
      <c r="A35" s="45">
        <v>1.55</v>
      </c>
      <c r="B35" s="46">
        <f t="shared" si="15"/>
        <v>1.3574353576610823</v>
      </c>
      <c r="C35" s="46">
        <f t="shared" si="16"/>
        <v>0.47186176434115579</v>
      </c>
      <c r="D35" s="47">
        <f t="shared" si="17"/>
        <v>0.5436088315899994</v>
      </c>
      <c r="E35" s="49">
        <v>3.2</v>
      </c>
      <c r="F35" s="46">
        <f t="shared" si="12"/>
        <v>1.8514008970184401</v>
      </c>
      <c r="G35" s="46">
        <f t="shared" si="13"/>
        <v>5.5257411818409263E-2</v>
      </c>
      <c r="H35" s="47">
        <f t="shared" si="14"/>
        <v>1.6851090629872716</v>
      </c>
      <c r="I35" s="45">
        <v>4.95</v>
      </c>
      <c r="J35" s="46">
        <f t="shared" si="0"/>
        <v>1.5596361077398195</v>
      </c>
      <c r="K35" s="46">
        <f t="shared" si="1"/>
        <v>-0.19263816806190937</v>
      </c>
      <c r="L35" s="47">
        <f t="shared" si="2"/>
        <v>2.3692414096425085</v>
      </c>
      <c r="M35" s="45">
        <v>6.7</v>
      </c>
      <c r="N35" s="46">
        <f t="shared" si="3"/>
        <v>1.4312053852702549</v>
      </c>
      <c r="O35" s="46">
        <f t="shared" si="4"/>
        <v>3.9855440145508236E-2</v>
      </c>
      <c r="P35" s="47">
        <f t="shared" si="5"/>
        <v>2.4394677512514122</v>
      </c>
      <c r="Q35" s="45">
        <v>8.4499999999999993</v>
      </c>
      <c r="R35" s="46">
        <f t="shared" si="6"/>
        <v>1.6247993516567392</v>
      </c>
      <c r="S35" s="46">
        <f t="shared" si="7"/>
        <v>0.10286371721252863</v>
      </c>
      <c r="T35" s="47">
        <f t="shared" si="8"/>
        <v>2.6085183891565533</v>
      </c>
      <c r="U35" s="45">
        <v>10.199999999999999</v>
      </c>
      <c r="V35" s="46">
        <f t="shared" si="9"/>
        <v>1.6459952698729614</v>
      </c>
      <c r="W35" s="46">
        <f t="shared" si="10"/>
        <v>-6.089206487923926E-2</v>
      </c>
      <c r="X35" s="47">
        <f t="shared" si="11"/>
        <v>2.9604954501694647</v>
      </c>
    </row>
    <row r="36" spans="1:24" ht="10.8" thickBot="1" x14ac:dyDescent="0.25">
      <c r="A36" s="50">
        <v>1.6</v>
      </c>
      <c r="B36" s="51">
        <f t="shared" si="15"/>
        <v>1.3891804858704384</v>
      </c>
      <c r="C36" s="51">
        <f t="shared" si="16"/>
        <v>0.47173251703034502</v>
      </c>
      <c r="D36" s="52">
        <f t="shared" si="17"/>
        <v>0.57548677721539065</v>
      </c>
      <c r="E36" s="53">
        <v>3.25</v>
      </c>
      <c r="F36" s="51">
        <f t="shared" si="12"/>
        <v>1.8501103653966411</v>
      </c>
      <c r="G36" s="51">
        <f t="shared" si="13"/>
        <v>3.9808649618032321E-2</v>
      </c>
      <c r="H36" s="52">
        <f t="shared" si="14"/>
        <v>1.7160620117236138</v>
      </c>
      <c r="I36" s="50">
        <v>5</v>
      </c>
      <c r="J36" s="51">
        <f t="shared" si="0"/>
        <v>1.5499312449446745</v>
      </c>
      <c r="K36" s="51">
        <f t="shared" si="1"/>
        <v>-0.19002974955817731</v>
      </c>
      <c r="L36" s="52">
        <f t="shared" si="2"/>
        <v>2.3766833269922776</v>
      </c>
      <c r="M36" s="50">
        <v>6.75</v>
      </c>
      <c r="N36" s="51">
        <f t="shared" si="3"/>
        <v>1.4343838985602464</v>
      </c>
      <c r="O36" s="51">
        <f t="shared" si="4"/>
        <v>4.6575889751523825E-2</v>
      </c>
      <c r="P36" s="52">
        <f t="shared" si="5"/>
        <v>2.4401822801329147</v>
      </c>
      <c r="Q36" s="50">
        <v>8.5</v>
      </c>
      <c r="R36" s="51">
        <f t="shared" si="6"/>
        <v>1.6295970995904101</v>
      </c>
      <c r="S36" s="51">
        <f t="shared" si="7"/>
        <v>9.9431358671884684E-2</v>
      </c>
      <c r="T36" s="52">
        <f t="shared" si="8"/>
        <v>2.6178504698243859</v>
      </c>
      <c r="U36" s="50">
        <v>10.25</v>
      </c>
      <c r="V36" s="51">
        <f t="shared" si="9"/>
        <v>1.6424870876268636</v>
      </c>
      <c r="W36" s="51">
        <f t="shared" si="10"/>
        <v>-6.4297888166687134E-2</v>
      </c>
      <c r="X36" s="52">
        <f t="shared" si="11"/>
        <v>2.9687912587511041</v>
      </c>
    </row>
    <row r="37" spans="1:24" ht="10.8" thickBot="1" x14ac:dyDescent="0.25">
      <c r="A37" s="34" t="s">
        <v>20</v>
      </c>
      <c r="B37" s="35" t="s">
        <v>0</v>
      </c>
      <c r="C37" s="35" t="s">
        <v>1</v>
      </c>
      <c r="D37" s="36" t="s">
        <v>2</v>
      </c>
      <c r="E37" s="37" t="s">
        <v>20</v>
      </c>
      <c r="F37" s="35" t="s">
        <v>0</v>
      </c>
      <c r="G37" s="35" t="s">
        <v>1</v>
      </c>
      <c r="H37" s="36" t="s">
        <v>2</v>
      </c>
      <c r="I37" s="34" t="s">
        <v>20</v>
      </c>
      <c r="J37" s="35" t="s">
        <v>0</v>
      </c>
      <c r="K37" s="35" t="s">
        <v>1</v>
      </c>
      <c r="L37" s="36" t="s">
        <v>2</v>
      </c>
      <c r="M37" s="37" t="s">
        <v>20</v>
      </c>
      <c r="N37" s="35" t="s">
        <v>0</v>
      </c>
      <c r="O37" s="35" t="s">
        <v>1</v>
      </c>
      <c r="P37" s="36" t="s">
        <v>2</v>
      </c>
      <c r="Q37" s="34" t="s">
        <v>20</v>
      </c>
      <c r="R37" s="35" t="s">
        <v>0</v>
      </c>
      <c r="S37" s="35" t="s">
        <v>1</v>
      </c>
      <c r="T37" s="36" t="s">
        <v>2</v>
      </c>
      <c r="U37" s="37" t="s">
        <v>20</v>
      </c>
      <c r="V37" s="35" t="s">
        <v>0</v>
      </c>
      <c r="W37" s="35" t="s">
        <v>1</v>
      </c>
      <c r="X37" s="36" t="s">
        <v>2</v>
      </c>
    </row>
    <row r="38" spans="1:24" x14ac:dyDescent="0.2">
      <c r="A38" s="39">
        <v>10.3</v>
      </c>
      <c r="B38" s="40">
        <f t="shared" ref="B38:B72" si="18">A38-A38^3/3/FACT(3)+A38^5/5/FACT(5)-A38^7/7/FACT(7)+A38^9/9/FACT(9)-A38^11/11/FACT(11)+A38^13/13/FACT(13)-A38^15/15/FACT(15)+A38^17/17/FACT(17)-A38^19/19/FACT(19)+A38^21/21/FACT(21)-A38^23/23/FACT(23)+A38^25/25/FACT(25)-A38^27/27/FACT(27)+A38^29/29/FACT(29)-A38^31/31/FACT(31)+A38^33/33/FACT(33)-A38^35/35/FACT(35)+A38^37/37/FACT(37)-A38^39/39/FACT(39)+A38^41/41/FACT(41)-A38^43/43/FACT(43)+A38^45/45/FACT(45)-A38^47/47/FACT(47)+A38^49/49/FACT(49)-A38^51/51/FACT(51)+A38^53/53/FACT(53)-A38^55/55/FACT(55)+A38^57/57/FACT(57)-A38^59/59/FACT(59)+A38^61/61/FACT(61)-A38^63/63/FACT(63)+A38^65/65/FACT(65)-A38^67/67/FACT(67)+A38^69/69/FACT(69)-A38^71/71/FACT(71)+A38^73/73/FACT(73)-A38^75/75/FACT(75)+A38^77/77/FACT(77)-A38^79/79/FACT(79)+A38^81/81/FACT(81)-A38^83/83/FACT(83)+A38^85/85/FACT(85)-A38^87/87/FACT(87)+A38^89/89/FACT(89)-A38^91/91/FACT(91)+A38^93/93/FACT(93)-A38^95/95/FACT(95)+A38^97/97/FACT(97)-A38^99/99/FACT(99)+A38^101/101/FACT(101)-A38^103/103/FACT(103)</f>
        <v>1.6388309476627956</v>
      </c>
      <c r="C38" s="40">
        <f t="shared" ref="C38:C72" si="19">LN(A38)+0.577215665-D38</f>
        <v>-6.7508419182835677E-2</v>
      </c>
      <c r="D38" s="41">
        <f t="shared" ref="D38:D72" si="20">A38^2/2/FACT(2)-A38^4/4/FACT(4)+A38^6/6/FACT(6)-A38^8/8/FACT(8)+A38^10/10/FACT(10)-A38^12/12/FACT(12)+A38^14/14/FACT(14)-A38^16/16/FACT(16)+A38^18/18/FACT(18)-A38^20/20/FACT(20)+A38^22/22/FACT(22)-A38^24/24/FACT(24)+A38^26/26/FACT(26)-A38^28/28/FACT(28)+A38^30/30/FACT(30)-A38^32/32/FACT(32)+A38^34/34/FACT(34)-A38^36/36/FACT(36)+A38^38/38/FACT(38)-A38^40/40/FACT(40)+A38^42/42/FACT(42)-A38^44/44/FACT(44)+A38^46/46/FACT(46)-A38^48/48/FACT(48)+A38^50/50/FACT(50)-A38^52/52/FACT(52)+A38^54/54/FACT(54)-A38^56/56/FACT(56)+A38^58/58/FACT(58)-A38^60/60/FACT(60)+A38^62/62/FACT(62)-A38^64/64/FACT(64)+A38^66/66/FACT(66)-A38^68/68/FACT(68)+A38^70/70/FACT(70)-A38^72/72/FACT(72)+A38^74/74/FACT(74)-A38^76/76/FACT(76)+A38^78/78/FACT(78)-A38^80/80/FACT(80)+A38^82/82/FACT(82)-A38^84/84/FACT(84)+A38^86/86/FACT(86)-A38^88/88/FACT(88)+A38^90/90/FACT(90)-A38^92/92/FACT(92)+A38^94/94/FACT(94)-A38^96/96/FACT(96)+A38^98/98/FACT(98)-A38^100/100/FACT(100)+A38^102/102/FACT(102)-A38^104/104/FACT(104)</f>
        <v>2.9768679794184254</v>
      </c>
      <c r="E38" s="42">
        <v>12.05</v>
      </c>
      <c r="F38" s="43">
        <f t="shared" ref="F38:F72" si="21">E38-E38^3/3/FACT(3)+E38^5/5/FACT(5)-E38^7/7/FACT(7)+E38^9/9/FACT(9)-E38^11/11/FACT(11)+E38^13/13/FACT(13)-E38^15/15/FACT(15)+E38^17/17/FACT(17)-E38^19/19/FACT(19)+E38^21/21/FACT(21)-E38^23/23/FACT(23)+E38^25/25/FACT(25)-E38^27/27/FACT(27)+E38^29/29/FACT(29)-E38^31/31/FACT(31)+E38^33/33/FACT(33)-E38^35/35/FACT(35)+E38^37/37/FACT(37)-E38^39/39/FACT(39)+E38^41/41/FACT(41)-E38^43/43/FACT(43)+E38^45/45/FACT(45)-E38^47/47/FACT(47)+E38^49/49/FACT(49)-E38^51/51/FACT(51)+E38^53/53/FACT(53)-E38^55/55/FACT(55)+E38^57/57/FACT(57)-E38^59/59/FACT(59)+E38^61/61/FACT(61)-E38^63/63/FACT(63)+E38^65/65/FACT(65)-E38^67/67/FACT(67)+E38^69/69/FACT(69)-E38^71/71/FACT(71)+E38^73/73/FACT(73)-E38^75/75/FACT(75)+E38^77/77/FACT(77)-E38^79/79/FACT(79)+E38^81/81/FACT(81)-E38^83/83/FACT(83)+E38^85/85/FACT(85)-E38^87/87/FACT(87)+E38^89/89/FACT(89)-E38^91/91/FACT(91)+E38^93/93/FACT(93)-E38^95/95/FACT(95)+E38^97/97/FACT(97)-E38^99/99/FACT(99)+E38^101/101/FACT(101)-E38^103/103/FACT(103)</f>
        <v>1.502828734214303</v>
      </c>
      <c r="G38" s="43">
        <f t="shared" ref="G38:G72" si="22">LN(E38)+0.577215665-H38</f>
        <v>-4.6216987107225549E-2</v>
      </c>
      <c r="H38" s="44">
        <f t="shared" ref="H38:H72" si="23">E38^2/2/FACT(2)-E38^4/4/FACT(4)+E38^6/6/FACT(6)-E38^8/8/FACT(8)+E38^10/10/FACT(10)-E38^12/12/FACT(12)+E38^14/14/FACT(14)-E38^16/16/FACT(16)+E38^18/18/FACT(18)-E38^20/20/FACT(20)+E38^22/22/FACT(22)-E38^24/24/FACT(24)+E38^26/26/FACT(26)-E38^28/28/FACT(28)+E38^30/30/FACT(30)-E38^32/32/FACT(32)+E38^34/34/FACT(34)-E38^36/36/FACT(36)+E38^38/38/FACT(38)-E38^40/40/FACT(40)+E38^42/42/FACT(42)-E38^44/44/FACT(44)+E38^46/46/FACT(46)-E38^48/48/FACT(48)+E38^50/50/FACT(50)-E38^52/52/FACT(52)+E38^54/54/FACT(54)-E38^56/56/FACT(56)+E38^58/58/FACT(58)-E38^60/60/FACT(60)+E38^62/62/FACT(62)-E38^64/64/FACT(64)+E38^66/66/FACT(66)-E38^68/68/FACT(68)+E38^70/70/FACT(70)-E38^72/72/FACT(72)+E38^74/74/FACT(74)-E38^76/76/FACT(76)+E38^78/78/FACT(78)-E38^80/80/FACT(80)+E38^82/82/FACT(82)-E38^84/84/FACT(84)+E38^86/86/FACT(86)-E38^88/88/FACT(88)+E38^90/90/FACT(90)-E38^92/92/FACT(92)+E38^94/94/FACT(94)-E38^96/96/FACT(96)+E38^98/98/FACT(98)-E38^100/100/FACT(100)+E38^102/102/FACT(102)-E38^104/104/FACT(104)</f>
        <v>3.1124973120438897</v>
      </c>
      <c r="I38" s="39">
        <v>13.8</v>
      </c>
      <c r="J38" s="40">
        <f t="shared" ref="J38:J72" si="24">I38-I38^3/3/FACT(3)+I38^5/5/FACT(5)-I38^7/7/FACT(7)+I38^9/9/FACT(9)-I38^11/11/FACT(11)+I38^13/13/FACT(13)-I38^15/15/FACT(15)+I38^17/17/FACT(17)-I38^19/19/FACT(19)+I38^21/21/FACT(21)-I38^23/23/FACT(23)+I38^25/25/FACT(25)-I38^27/27/FACT(27)+I38^29/29/FACT(29)-I38^31/31/FACT(31)+I38^33/33/FACT(33)-I38^35/35/FACT(35)+I38^37/37/FACT(37)-I38^39/39/FACT(39)+I38^41/41/FACT(41)-I38^43/43/FACT(43)+I38^45/45/FACT(45)-I38^47/47/FACT(47)+I38^49/49/FACT(49)-I38^51/51/FACT(51)+I38^53/53/FACT(53)-I38^55/55/FACT(55)+I38^57/57/FACT(57)-I38^59/59/FACT(59)+I38^61/61/FACT(61)-I38^63/63/FACT(63)+I38^65/65/FACT(65)-I38^67/67/FACT(67)+I38^69/69/FACT(69)-I38^71/71/FACT(71)+I38^73/73/FACT(73)-I38^75/75/FACT(75)+I38^77/77/FACT(77)-I38^79/79/FACT(79)+I38^81/81/FACT(81)-I38^83/83/FACT(83)+I38^85/85/FACT(85)-I38^87/87/FACT(87)+I38^89/89/FACT(89)-I38^91/91/FACT(91)+I38^93/93/FACT(93)-I38^95/95/FACT(95)+I38^97/97/FACT(97)-I38^99/99/FACT(99)+I38^101/101/FACT(101)-I38^103/103/FACT(103)</f>
        <v>1.5422491978450052</v>
      </c>
      <c r="K38" s="40">
        <f t="shared" ref="K38:K72" si="25">LN(I38)+0.577215665-L38</f>
        <v>6.6018005778399225E-2</v>
      </c>
      <c r="L38" s="41">
        <f t="shared" ref="L38:L72" si="26">I38^2/2/FACT(2)-I38^4/4/FACT(4)+I38^6/6/FACT(6)-I38^8/8/FACT(8)+I38^10/10/FACT(10)-I38^12/12/FACT(12)+I38^14/14/FACT(14)-I38^16/16/FACT(16)+I38^18/18/FACT(18)-I38^20/20/FACT(20)+I38^22/22/FACT(22)-I38^24/24/FACT(24)+I38^26/26/FACT(26)-I38^28/28/FACT(28)+I38^30/30/FACT(30)-I38^32/32/FACT(32)+I38^34/34/FACT(34)-I38^36/36/FACT(36)+I38^38/38/FACT(38)-I38^40/40/FACT(40)+I38^42/42/FACT(42)-I38^44/44/FACT(44)+I38^46/46/FACT(46)-I38^48/48/FACT(48)+I38^50/50/FACT(50)-I38^52/52/FACT(52)+I38^54/54/FACT(54)-I38^56/56/FACT(56)+I38^58/58/FACT(58)-I38^60/60/FACT(60)+I38^62/62/FACT(62)-I38^64/64/FACT(64)+I38^66/66/FACT(66)-I38^68/68/FACT(68)+I38^70/70/FACT(70)-I38^72/72/FACT(72)+I38^74/74/FACT(74)-I38^76/76/FACT(76)+I38^78/78/FACT(78)-I38^80/80/FACT(80)+I38^82/82/FACT(82)-I38^84/84/FACT(84)+I38^86/86/FACT(86)-I38^88/88/FACT(88)+I38^90/90/FACT(90)-I38^92/92/FACT(92)+I38^94/94/FACT(94)-I38^96/96/FACT(96)+I38^98/98/FACT(98)-I38^100/100/FACT(100)+I38^102/102/FACT(102)-I38^104/104/FACT(104)</f>
        <v>3.1358662513847597</v>
      </c>
      <c r="M38" s="42">
        <v>15.55</v>
      </c>
      <c r="N38" s="43">
        <f t="shared" ref="N38:N72" si="27">M38-M38^3/3/FACT(3)+M38^5/5/FACT(5)-M38^7/7/FACT(7)+M38^9/9/FACT(9)-M38^11/11/FACT(11)+M38^13/13/FACT(13)-M38^15/15/FACT(15)+M38^17/17/FACT(17)-M38^19/19/FACT(19)+M38^21/21/FACT(21)-M38^23/23/FACT(23)+M38^25/25/FACT(25)-M38^27/27/FACT(27)+M38^29/29/FACT(29)-M38^31/31/FACT(31)+M38^33/33/FACT(33)-M38^35/35/FACT(35)+M38^37/37/FACT(37)-M38^39/39/FACT(39)+M38^41/41/FACT(41)-M38^43/43/FACT(43)+M38^45/45/FACT(45)-M38^47/47/FACT(47)+M38^49/49/FACT(49)-M38^51/51/FACT(51)+M38^53/53/FACT(53)-M38^55/55/FACT(55)+M38^57/57/FACT(57)-M38^59/59/FACT(59)+M38^61/61/FACT(61)-M38^63/63/FACT(63)+M38^65/65/FACT(65)-M38^67/67/FACT(67)+M38^69/69/FACT(69)-M38^71/71/FACT(71)+M38^73/73/FACT(73)-M38^75/75/FACT(75)+M38^77/77/FACT(77)-M38^79/79/FACT(79)+M38^81/81/FACT(81)-M38^83/83/FACT(83)+M38^85/85/FACT(85)-M38^87/87/FACT(87)+M38^89/89/FACT(89)-M38^91/91/FACT(91)+M38^93/93/FACT(93)-M38^95/95/FACT(95)+M38^97/97/FACT(97)-M38^99/99/FACT(99)+M38^101/101/FACT(101)-M38^103/103/FACT(103)</f>
        <v>1.6331668849667278</v>
      </c>
      <c r="O38" s="43">
        <f t="shared" ref="O38:O72" si="28">LN(M38)+0.577215665-P38</f>
        <v>1.40262792597321E-2</v>
      </c>
      <c r="P38" s="44">
        <f t="shared" ref="P38:P72" si="29">M38^2/2/FACT(2)-M38^4/4/FACT(4)+M38^6/6/FACT(6)-M38^8/8/FACT(8)+M38^10/10/FACT(10)-M38^12/12/FACT(12)+M38^14/14/FACT(14)-M38^16/16/FACT(16)+M38^18/18/FACT(18)-M38^20/20/FACT(20)+M38^22/22/FACT(22)-M38^24/24/FACT(24)+M38^26/26/FACT(26)-M38^28/28/FACT(28)+M38^30/30/FACT(30)-M38^32/32/FACT(32)+M38^34/34/FACT(34)-M38^36/36/FACT(36)+M38^38/38/FACT(38)-M38^40/40/FACT(40)+M38^42/42/FACT(42)-M38^44/44/FACT(44)+M38^46/46/FACT(46)-M38^48/48/FACT(48)+M38^50/50/FACT(50)-M38^52/52/FACT(52)+M38^54/54/FACT(54)-M38^56/56/FACT(56)+M38^58/58/FACT(58)-M38^60/60/FACT(60)+M38^62/62/FACT(62)-M38^64/64/FACT(64)+M38^66/66/FACT(66)-M38^68/68/FACT(68)+M38^70/70/FACT(70)-M38^72/72/FACT(72)+M38^74/74/FACT(74)-M38^76/76/FACT(76)+M38^78/78/FACT(78)-M38^80/80/FACT(80)+M38^82/82/FACT(82)-M38^84/84/FACT(84)+M38^86/86/FACT(86)-M38^88/88/FACT(88)+M38^90/90/FACT(90)-M38^92/92/FACT(92)+M38^94/94/FACT(94)-M38^96/96/FACT(96)+M38^98/98/FACT(98)-M38^100/100/FACT(100)+M38^102/102/FACT(102)-M38^104/104/FACT(104)</f>
        <v>3.3072500243655112</v>
      </c>
      <c r="Q38" s="39">
        <v>17.3</v>
      </c>
      <c r="R38" s="40">
        <f t="shared" ref="R38:R72" si="30">Q38-Q38^3/3/FACT(3)+Q38^5/5/FACT(5)-Q38^7/7/FACT(7)+Q38^9/9/FACT(9)-Q38^11/11/FACT(11)+Q38^13/13/FACT(13)-Q38^15/15/FACT(15)+Q38^17/17/FACT(17)-Q38^19/19/FACT(19)+Q38^21/21/FACT(21)-Q38^23/23/FACT(23)+Q38^25/25/FACT(25)-Q38^27/27/FACT(27)+Q38^29/29/FACT(29)-Q38^31/31/FACT(31)+Q38^33/33/FACT(33)-Q38^35/35/FACT(35)+Q38^37/37/FACT(37)-Q38^39/39/FACT(39)+Q38^41/41/FACT(41)-Q38^43/43/FACT(43)+Q38^45/45/FACT(45)-Q38^47/47/FACT(47)+Q38^49/49/FACT(49)-Q38^51/51/FACT(51)+Q38^53/53/FACT(53)-Q38^55/55/FACT(55)+Q38^57/57/FACT(57)-Q38^59/59/FACT(59)+Q38^61/61/FACT(61)-Q38^63/63/FACT(63)+Q38^65/65/FACT(65)-Q38^67/67/FACT(67)+Q38^69/69/FACT(69)-Q38^71/71/FACT(71)+Q38^73/73/FACT(73)-Q38^75/75/FACT(75)+Q38^77/77/FACT(77)-Q38^79/79/FACT(79)+Q38^81/81/FACT(81)-Q38^83/83/FACT(83)+Q38^85/85/FACT(85)-Q38^87/87/FACT(87)+Q38^89/89/FACT(89)-Q38^91/91/FACT(91)+Q38^93/93/FACT(93)-Q38^95/95/FACT(95)+Q38^97/97/FACT(97)-Q38^99/99/FACT(99)+Q38^101/101/FACT(101)-Q38^103/103/FACT(103)</f>
        <v>1.5728540325823923</v>
      </c>
      <c r="S38" s="40">
        <f t="shared" ref="S38:S72" si="31">LN(Q38)+0.577215665-T38</f>
        <v>-5.7488031304530285E-2</v>
      </c>
      <c r="T38" s="41">
        <f t="shared" ref="T38:T72" si="32">Q38^2/2/FACT(2)-Q38^4/4/FACT(4)+Q38^6/6/FACT(6)-Q38^8/8/FACT(8)+Q38^10/10/FACT(10)-Q38^12/12/FACT(12)+Q38^14/14/FACT(14)-Q38^16/16/FACT(16)+Q38^18/18/FACT(18)-Q38^20/20/FACT(20)+Q38^22/22/FACT(22)-Q38^24/24/FACT(24)+Q38^26/26/FACT(26)-Q38^28/28/FACT(28)+Q38^30/30/FACT(30)-Q38^32/32/FACT(32)+Q38^34/34/FACT(34)-Q38^36/36/FACT(36)+Q38^38/38/FACT(38)-Q38^40/40/FACT(40)+Q38^42/42/FACT(42)-Q38^44/44/FACT(44)+Q38^46/46/FACT(46)-Q38^48/48/FACT(48)+Q38^50/50/FACT(50)-Q38^52/52/FACT(52)+Q38^54/54/FACT(54)-Q38^56/56/FACT(56)+Q38^58/58/FACT(58)-Q38^60/60/FACT(60)+Q38^62/62/FACT(62)-Q38^64/64/FACT(64)+Q38^66/66/FACT(66)-Q38^68/68/FACT(68)+Q38^70/70/FACT(70)-Q38^72/72/FACT(72)+Q38^74/74/FACT(74)-Q38^76/76/FACT(76)+Q38^78/78/FACT(78)-Q38^80/80/FACT(80)+Q38^82/82/FACT(82)-Q38^84/84/FACT(84)+Q38^86/86/FACT(86)-Q38^88/88/FACT(88)+Q38^90/90/FACT(90)-Q38^92/92/FACT(92)+Q38^94/94/FACT(94)-Q38^96/96/FACT(96)+Q38^98/98/FACT(98)-Q38^100/100/FACT(100)+Q38^102/102/FACT(102)-Q38^104/104/FACT(104)</f>
        <v>3.4854101978082634</v>
      </c>
      <c r="U38" s="42">
        <v>19.05</v>
      </c>
      <c r="V38" s="43">
        <f t="shared" ref="V38:V72" si="33">U38-U38^3/3/FACT(3)+U38^5/5/FACT(5)-U38^7/7/FACT(7)+U38^9/9/FACT(9)-U38^11/11/FACT(11)+U38^13/13/FACT(13)-U38^15/15/FACT(15)+U38^17/17/FACT(17)-U38^19/19/FACT(19)+U38^21/21/FACT(21)-U38^23/23/FACT(23)+U38^25/25/FACT(25)-U38^27/27/FACT(27)+U38^29/29/FACT(29)-U38^31/31/FACT(31)+U38^33/33/FACT(33)-U38^35/35/FACT(35)+U38^37/37/FACT(37)-U38^39/39/FACT(39)+U38^41/41/FACT(41)-U38^43/43/FACT(43)+U38^45/45/FACT(45)-U38^47/47/FACT(47)+U38^49/49/FACT(49)-U38^51/51/FACT(51)+U38^53/53/FACT(53)-U38^55/55/FACT(55)+U38^57/57/FACT(57)-U38^59/59/FACT(59)+U38^61/61/FACT(61)-U38^63/63/FACT(63)+U38^65/65/FACT(65)-U38^67/67/FACT(67)+U38^69/69/FACT(69)-U38^71/71/FACT(71)+U38^73/73/FACT(73)-U38^75/75/FACT(75)+U38^77/77/FACT(77)-U38^79/79/FACT(79)+U38^81/81/FACT(81)-U38^83/83/FACT(83)+U38^85/85/FACT(85)-U38^87/87/FACT(87)+U38^89/89/FACT(89)-U38^91/91/FACT(91)+U38^93/93/FACT(93)-U38^95/95/FACT(95)+U38^97/97/FACT(97)-U38^99/99/FACT(99)+U38^101/101/FACT(101)-U38^103/103/FACT(103)</f>
        <v>1.5190886823512852</v>
      </c>
      <c r="W38" s="43">
        <f t="shared" ref="W38:W72" si="34">LN(U38)+0.577215665-X38</f>
        <v>7.7378850191283099E-3</v>
      </c>
      <c r="X38" s="44">
        <f t="shared" ref="X38:X72" si="35">U38^2/2/FACT(2)-U38^4/4/FACT(4)+U38^6/6/FACT(6)-U38^8/8/FACT(8)+U38^10/10/FACT(10)-U38^12/12/FACT(12)+U38^14/14/FACT(14)-U38^16/16/FACT(16)+U38^18/18/FACT(18)-U38^20/20/FACT(20)+U38^22/22/FACT(22)-U38^24/24/FACT(24)+U38^26/26/FACT(26)-U38^28/28/FACT(28)+U38^30/30/FACT(30)-U38^32/32/FACT(32)+U38^34/34/FACT(34)-U38^36/36/FACT(36)+U38^38/38/FACT(38)-U38^40/40/FACT(40)+U38^42/42/FACT(42)-U38^44/44/FACT(44)+U38^46/46/FACT(46)-U38^48/48/FACT(48)+U38^50/50/FACT(50)-U38^52/52/FACT(52)+U38^54/54/FACT(54)-U38^56/56/FACT(56)+U38^58/58/FACT(58)-U38^60/60/FACT(60)+U38^62/62/FACT(62)-U38^64/64/FACT(64)+U38^66/66/FACT(66)-U38^68/68/FACT(68)+U38^70/70/FACT(70)-U38^72/72/FACT(72)+U38^74/74/FACT(74)-U38^76/76/FACT(76)+U38^78/78/FACT(78)-U38^80/80/FACT(80)+U38^82/82/FACT(82)-U38^84/84/FACT(84)+U38^86/86/FACT(86)-U38^88/88/FACT(88)+U38^90/90/FACT(90)-U38^92/92/FACT(92)+U38^94/94/FACT(94)-U38^96/96/FACT(96)+U38^98/98/FACT(98)-U38^100/100/FACT(100)+U38^102/102/FACT(102)-U38^104/104/FACT(104)</f>
        <v>3.5165448815535814</v>
      </c>
    </row>
    <row r="39" spans="1:24" x14ac:dyDescent="0.2">
      <c r="A39" s="45">
        <v>10.35</v>
      </c>
      <c r="B39" s="46">
        <f t="shared" si="18"/>
        <v>1.6350373772213196</v>
      </c>
      <c r="C39" s="46">
        <f t="shared" si="19"/>
        <v>-7.0517563562733532E-2</v>
      </c>
      <c r="D39" s="47">
        <f t="shared" si="20"/>
        <v>2.9847197482741117</v>
      </c>
      <c r="E39" s="45">
        <v>12.1</v>
      </c>
      <c r="F39" s="46">
        <f t="shared" si="21"/>
        <v>1.5008751047274917</v>
      </c>
      <c r="G39" s="46">
        <f t="shared" si="22"/>
        <v>-4.2566518108271723E-2</v>
      </c>
      <c r="H39" s="47">
        <f t="shared" si="23"/>
        <v>3.1129876357109669</v>
      </c>
      <c r="I39" s="45">
        <v>13.85</v>
      </c>
      <c r="J39" s="46">
        <f t="shared" si="24"/>
        <v>1.5456906718854628</v>
      </c>
      <c r="K39" s="46">
        <f t="shared" si="25"/>
        <v>6.7128690240369604E-2</v>
      </c>
      <c r="L39" s="47">
        <f t="shared" si="26"/>
        <v>3.1383722073929783</v>
      </c>
      <c r="M39" s="45">
        <v>15.6</v>
      </c>
      <c r="N39" s="46">
        <f t="shared" si="27"/>
        <v>1.6335924753255895</v>
      </c>
      <c r="O39" s="46">
        <f t="shared" si="28"/>
        <v>1.084467659354571E-2</v>
      </c>
      <c r="P39" s="47">
        <f t="shared" si="29"/>
        <v>3.3136419026619452</v>
      </c>
      <c r="Q39" s="45">
        <v>17.350000000000001</v>
      </c>
      <c r="R39" s="46">
        <f t="shared" si="30"/>
        <v>1.5699714112332996</v>
      </c>
      <c r="S39" s="46">
        <f t="shared" si="31"/>
        <v>-5.7354677336403093E-2</v>
      </c>
      <c r="T39" s="47">
        <f t="shared" si="32"/>
        <v>3.4881628487292717</v>
      </c>
      <c r="U39" s="45">
        <v>19.100000000000001</v>
      </c>
      <c r="V39" s="46">
        <f t="shared" si="33"/>
        <v>1.5196745417914028</v>
      </c>
      <c r="W39" s="46">
        <f t="shared" si="34"/>
        <v>1.0292528121916167E-2</v>
      </c>
      <c r="X39" s="47">
        <f t="shared" si="35"/>
        <v>3.5166114719306685</v>
      </c>
    </row>
    <row r="40" spans="1:24" x14ac:dyDescent="0.2">
      <c r="A40" s="45">
        <v>10.4</v>
      </c>
      <c r="B40" s="46">
        <f t="shared" si="18"/>
        <v>1.6311171372314335</v>
      </c>
      <c r="C40" s="46">
        <f t="shared" si="19"/>
        <v>-7.3319777318033186E-2</v>
      </c>
      <c r="D40" s="47">
        <f t="shared" si="20"/>
        <v>2.9923412484653604</v>
      </c>
      <c r="E40" s="45">
        <v>12.15</v>
      </c>
      <c r="F40" s="46">
        <f t="shared" si="21"/>
        <v>1.4991136582377438</v>
      </c>
      <c r="G40" s="46">
        <f t="shared" si="22"/>
        <v>-3.8838407694461008E-2</v>
      </c>
      <c r="H40" s="47">
        <f t="shared" si="23"/>
        <v>3.1133832424810186</v>
      </c>
      <c r="I40" s="45">
        <v>13.9</v>
      </c>
      <c r="J40" s="46">
        <f t="shared" si="24"/>
        <v>1.5491707698286001</v>
      </c>
      <c r="K40" s="46">
        <f t="shared" si="25"/>
        <v>6.8062606785887159E-2</v>
      </c>
      <c r="L40" s="47">
        <f t="shared" si="26"/>
        <v>3.1410418983507591</v>
      </c>
      <c r="M40" s="45">
        <v>15.65</v>
      </c>
      <c r="N40" s="46">
        <f t="shared" si="27"/>
        <v>1.6338576684732375</v>
      </c>
      <c r="O40" s="46">
        <f t="shared" si="28"/>
        <v>7.6560159214760226E-3</v>
      </c>
      <c r="P40" s="47">
        <f t="shared" si="29"/>
        <v>3.3200305660646863</v>
      </c>
      <c r="Q40" s="45">
        <v>17.399999999999999</v>
      </c>
      <c r="R40" s="46">
        <f t="shared" si="30"/>
        <v>1.5671073231315689</v>
      </c>
      <c r="S40" s="46">
        <f t="shared" si="31"/>
        <v>-5.7078216822490813E-2</v>
      </c>
      <c r="T40" s="47">
        <f t="shared" si="32"/>
        <v>3.4907640880429738</v>
      </c>
      <c r="U40" s="45">
        <v>19.149999999999999</v>
      </c>
      <c r="V40" s="46">
        <f t="shared" si="33"/>
        <v>1.5203854848727891</v>
      </c>
      <c r="W40" s="46">
        <f t="shared" si="34"/>
        <v>1.2808104276714971E-2</v>
      </c>
      <c r="X40" s="47">
        <f t="shared" si="35"/>
        <v>3.51671027634994</v>
      </c>
    </row>
    <row r="41" spans="1:24" x14ac:dyDescent="0.2">
      <c r="A41" s="45">
        <v>10.45</v>
      </c>
      <c r="B41" s="46">
        <f t="shared" si="18"/>
        <v>1.6270811943569925</v>
      </c>
      <c r="C41" s="46">
        <f t="shared" si="19"/>
        <v>-7.591007489723145E-2</v>
      </c>
      <c r="D41" s="47">
        <f t="shared" si="20"/>
        <v>2.9997277183080517</v>
      </c>
      <c r="E41" s="45">
        <v>12.2</v>
      </c>
      <c r="F41" s="46">
        <f t="shared" si="21"/>
        <v>1.4975472008661161</v>
      </c>
      <c r="G41" s="46">
        <f t="shared" si="22"/>
        <v>-3.5042573672645183E-2</v>
      </c>
      <c r="H41" s="47">
        <f t="shared" si="23"/>
        <v>3.1136941904118558</v>
      </c>
      <c r="I41" s="45">
        <v>13.95</v>
      </c>
      <c r="J41" s="46">
        <f t="shared" si="24"/>
        <v>1.5526805471033329</v>
      </c>
      <c r="K41" s="46">
        <f t="shared" si="25"/>
        <v>6.8818698926840671E-2</v>
      </c>
      <c r="L41" s="47">
        <f t="shared" si="26"/>
        <v>3.1438764743405341</v>
      </c>
      <c r="M41" s="45">
        <v>15.7</v>
      </c>
      <c r="N41" s="46">
        <f t="shared" si="27"/>
        <v>1.6339628269132564</v>
      </c>
      <c r="O41" s="46">
        <f t="shared" si="28"/>
        <v>4.4682868303729251E-3</v>
      </c>
      <c r="P41" s="47">
        <f t="shared" si="29"/>
        <v>3.3264080905238895</v>
      </c>
      <c r="Q41" s="45">
        <v>17.45</v>
      </c>
      <c r="R41" s="46">
        <f t="shared" si="30"/>
        <v>1.5642688000580427</v>
      </c>
      <c r="S41" s="46">
        <f t="shared" si="31"/>
        <v>-5.6660159954173395E-2</v>
      </c>
      <c r="T41" s="47">
        <f t="shared" si="32"/>
        <v>3.4932154736026098</v>
      </c>
      <c r="U41" s="45">
        <v>19.2</v>
      </c>
      <c r="V41" s="46">
        <f t="shared" si="33"/>
        <v>1.5212190862799966</v>
      </c>
      <c r="W41" s="46">
        <f t="shared" si="34"/>
        <v>1.5278545311432801E-2</v>
      </c>
      <c r="X41" s="47">
        <f t="shared" si="35"/>
        <v>3.5168473987223035</v>
      </c>
    </row>
    <row r="42" spans="1:24" x14ac:dyDescent="0.2">
      <c r="A42" s="45">
        <v>10.5</v>
      </c>
      <c r="B42" s="46">
        <f t="shared" si="18"/>
        <v>1.6229406928080434</v>
      </c>
      <c r="C42" s="46">
        <f t="shared" si="19"/>
        <v>-7.8284035862467238E-2</v>
      </c>
      <c r="D42" s="47">
        <f t="shared" si="20"/>
        <v>3.0068749580259451</v>
      </c>
      <c r="E42" s="45">
        <v>12.25</v>
      </c>
      <c r="F42" s="46">
        <f t="shared" si="21"/>
        <v>1.4961780369234925</v>
      </c>
      <c r="G42" s="46">
        <f t="shared" si="22"/>
        <v>-3.1189018852085137E-2</v>
      </c>
      <c r="H42" s="47">
        <f t="shared" si="23"/>
        <v>3.113930620842821</v>
      </c>
      <c r="I42" s="45">
        <v>14</v>
      </c>
      <c r="J42" s="46">
        <f t="shared" si="24"/>
        <v>1.5562110500789186</v>
      </c>
      <c r="K42" s="46">
        <f t="shared" si="25"/>
        <v>6.9396356025904993E-2</v>
      </c>
      <c r="L42" s="47">
        <f t="shared" si="26"/>
        <v>3.1468766385893536</v>
      </c>
      <c r="M42" s="45">
        <v>15.75</v>
      </c>
      <c r="N42" s="46">
        <f t="shared" si="27"/>
        <v>1.6339087063811919</v>
      </c>
      <c r="O42" s="46">
        <f t="shared" si="28"/>
        <v>1.2894257909499274E-3</v>
      </c>
      <c r="P42" s="47">
        <f t="shared" si="29"/>
        <v>3.3327666044806925</v>
      </c>
      <c r="Q42" s="45">
        <v>17.5</v>
      </c>
      <c r="R42" s="46">
        <f t="shared" si="30"/>
        <v>1.5614627703528277</v>
      </c>
      <c r="S42" s="46">
        <f t="shared" si="31"/>
        <v>-5.610235913558137E-2</v>
      </c>
      <c r="T42" s="47">
        <f t="shared" si="32"/>
        <v>3.4955189050650497</v>
      </c>
      <c r="U42" s="45">
        <v>19.25</v>
      </c>
      <c r="V42" s="46">
        <f t="shared" si="33"/>
        <v>1.522172630672791</v>
      </c>
      <c r="W42" s="46">
        <f t="shared" si="34"/>
        <v>1.7697927515815337E-2</v>
      </c>
      <c r="X42" s="47">
        <f t="shared" si="35"/>
        <v>3.5170287982179778</v>
      </c>
    </row>
    <row r="43" spans="1:24" x14ac:dyDescent="0.2">
      <c r="A43" s="45">
        <v>10.55</v>
      </c>
      <c r="B43" s="46">
        <f t="shared" si="18"/>
        <v>1.6187069259938149</v>
      </c>
      <c r="C43" s="46">
        <f t="shared" si="19"/>
        <v>-8.0437810180407521E-2</v>
      </c>
      <c r="D43" s="47">
        <f t="shared" si="20"/>
        <v>3.0137793351024826</v>
      </c>
      <c r="E43" s="45">
        <v>12.3</v>
      </c>
      <c r="F43" s="46">
        <f t="shared" si="21"/>
        <v>1.4950079673951744</v>
      </c>
      <c r="G43" s="46">
        <f t="shared" si="22"/>
        <v>-2.7287806138487802E-2</v>
      </c>
      <c r="H43" s="47">
        <f t="shared" si="23"/>
        <v>3.1141027335168596</v>
      </c>
      <c r="I43" s="45">
        <v>14.05</v>
      </c>
      <c r="J43" s="46">
        <f t="shared" si="24"/>
        <v>1.559753338002021</v>
      </c>
      <c r="K43" s="46">
        <f t="shared" si="25"/>
        <v>6.9795411659840489E-2</v>
      </c>
      <c r="L43" s="47">
        <f t="shared" si="26"/>
        <v>3.1500426491199143</v>
      </c>
      <c r="M43" s="45">
        <v>15.8</v>
      </c>
      <c r="N43" s="46">
        <f t="shared" si="27"/>
        <v>1.6336964514498566</v>
      </c>
      <c r="O43" s="46">
        <f t="shared" si="28"/>
        <v>-1.87270311136567E-3</v>
      </c>
      <c r="P43" s="47">
        <f t="shared" si="29"/>
        <v>3.3390983081442864</v>
      </c>
      <c r="Q43" s="45">
        <v>17.55</v>
      </c>
      <c r="R43" s="46">
        <f t="shared" si="30"/>
        <v>1.5586960421785356</v>
      </c>
      <c r="S43" s="46">
        <f t="shared" si="31"/>
        <v>-5.5407001766043518E-2</v>
      </c>
      <c r="T43" s="47">
        <f t="shared" si="32"/>
        <v>3.4976766166779183</v>
      </c>
      <c r="U43" s="45">
        <v>19.3</v>
      </c>
      <c r="V43" s="46">
        <f t="shared" si="33"/>
        <v>1.5232431170782734</v>
      </c>
      <c r="W43" s="46">
        <f t="shared" si="34"/>
        <v>2.0060484266033907E-2</v>
      </c>
      <c r="X43" s="47">
        <f t="shared" si="35"/>
        <v>3.5172602766448056</v>
      </c>
    </row>
    <row r="44" spans="1:24" x14ac:dyDescent="0.2">
      <c r="A44" s="45">
        <v>10.6</v>
      </c>
      <c r="B44" s="46">
        <f t="shared" si="18"/>
        <v>1.6143913080777164</v>
      </c>
      <c r="C44" s="46">
        <f t="shared" si="19"/>
        <v>-8.2368122124745646E-2</v>
      </c>
      <c r="D44" s="47">
        <f t="shared" si="20"/>
        <v>3.0204377882427673</v>
      </c>
      <c r="E44" s="45">
        <v>12.35</v>
      </c>
      <c r="F44" s="46">
        <f t="shared" si="21"/>
        <v>1.4940382896094133</v>
      </c>
      <c r="G44" s="46">
        <f t="shared" si="22"/>
        <v>-2.3349033678782938E-2</v>
      </c>
      <c r="H44" s="47">
        <f t="shared" si="23"/>
        <v>3.1142207617527689</v>
      </c>
      <c r="I44" s="45">
        <v>14.1</v>
      </c>
      <c r="J44" s="46">
        <f t="shared" si="24"/>
        <v>1.563298504699866</v>
      </c>
      <c r="K44" s="46">
        <f t="shared" si="25"/>
        <v>7.001614086675545E-2</v>
      </c>
      <c r="L44" s="47">
        <f t="shared" si="26"/>
        <v>3.1533743215173669</v>
      </c>
      <c r="M44" s="45">
        <v>15.85</v>
      </c>
      <c r="N44" s="46">
        <f t="shared" si="27"/>
        <v>1.6333275901940927</v>
      </c>
      <c r="O44" s="46">
        <f t="shared" si="28"/>
        <v>-5.0103268846855009E-3</v>
      </c>
      <c r="P44" s="47">
        <f t="shared" si="29"/>
        <v>3.3453954922079752</v>
      </c>
      <c r="Q44" s="45">
        <v>17.600000000000001</v>
      </c>
      <c r="R44" s="46">
        <f t="shared" si="30"/>
        <v>1.5559752874374362</v>
      </c>
      <c r="S44" s="46">
        <f t="shared" si="31"/>
        <v>-5.4576603820910119E-2</v>
      </c>
      <c r="T44" s="47">
        <f t="shared" si="32"/>
        <v>3.4996911708650162</v>
      </c>
      <c r="U44" s="45">
        <v>19.350000000000001</v>
      </c>
      <c r="V44" s="46">
        <f t="shared" si="33"/>
        <v>1.5244272731693991</v>
      </c>
      <c r="W44" s="46">
        <f t="shared" si="34"/>
        <v>2.2360619944964188E-2</v>
      </c>
      <c r="X44" s="47">
        <f t="shared" si="35"/>
        <v>3.5175474645308271</v>
      </c>
    </row>
    <row r="45" spans="1:24" x14ac:dyDescent="0.2">
      <c r="A45" s="45">
        <v>10.65</v>
      </c>
      <c r="B45" s="46">
        <f t="shared" si="18"/>
        <v>1.6100053455028707</v>
      </c>
      <c r="C45" s="46">
        <f t="shared" si="19"/>
        <v>-8.4072272794896818E-2</v>
      </c>
      <c r="D45" s="47">
        <f t="shared" si="20"/>
        <v>3.0268478299503307</v>
      </c>
      <c r="E45" s="45">
        <v>12.4</v>
      </c>
      <c r="F45" s="46">
        <f t="shared" si="21"/>
        <v>1.4932697981380694</v>
      </c>
      <c r="G45" s="46">
        <f t="shared" si="22"/>
        <v>-1.9382810116639781E-2</v>
      </c>
      <c r="H45" s="47">
        <f t="shared" si="23"/>
        <v>3.1142949477276307</v>
      </c>
      <c r="I45" s="45">
        <v>14.15</v>
      </c>
      <c r="J45" s="46">
        <f t="shared" si="24"/>
        <v>1.5668377000666931</v>
      </c>
      <c r="K45" s="46">
        <f t="shared" si="25"/>
        <v>7.0059256386453495E-2</v>
      </c>
      <c r="L45" s="47">
        <f t="shared" si="26"/>
        <v>3.1568710327027936</v>
      </c>
      <c r="M45" s="45">
        <v>15.9</v>
      </c>
      <c r="N45" s="46">
        <f t="shared" si="27"/>
        <v>1.6328040281675436</v>
      </c>
      <c r="O45" s="46">
        <f t="shared" si="28"/>
        <v>-8.1157821845727618E-3</v>
      </c>
      <c r="P45" s="47">
        <f t="shared" si="29"/>
        <v>3.351650556410759</v>
      </c>
      <c r="Q45" s="45">
        <v>17.649999999999999</v>
      </c>
      <c r="R45" s="46">
        <f t="shared" si="30"/>
        <v>1.5533070268097315</v>
      </c>
      <c r="S45" s="46">
        <f t="shared" si="31"/>
        <v>-5.3614000894911307E-2</v>
      </c>
      <c r="T45" s="47">
        <f t="shared" si="32"/>
        <v>3.5015654492742172</v>
      </c>
      <c r="U45" s="45">
        <v>19.399999999999999</v>
      </c>
      <c r="V45" s="46">
        <f t="shared" si="33"/>
        <v>1.5257215592149707</v>
      </c>
      <c r="W45" s="46">
        <f t="shared" si="34"/>
        <v>2.4592921802567336E-2</v>
      </c>
      <c r="X45" s="47">
        <f t="shared" si="35"/>
        <v>3.5178958092667147</v>
      </c>
    </row>
    <row r="46" spans="1:24" x14ac:dyDescent="0.2">
      <c r="A46" s="45">
        <v>10.7</v>
      </c>
      <c r="B46" s="46">
        <f t="shared" si="18"/>
        <v>1.6055606085541985</v>
      </c>
      <c r="C46" s="46">
        <f t="shared" si="19"/>
        <v>-8.5548141255461285E-2</v>
      </c>
      <c r="D46" s="47">
        <f t="shared" si="20"/>
        <v>3.0330075477233218</v>
      </c>
      <c r="E46" s="45">
        <v>12.45</v>
      </c>
      <c r="F46" s="46">
        <f t="shared" si="21"/>
        <v>1.49270278687063</v>
      </c>
      <c r="G46" s="46">
        <f t="shared" si="22"/>
        <v>-1.5399230013424248E-2</v>
      </c>
      <c r="H46" s="47">
        <f t="shared" si="23"/>
        <v>3.114335517924141</v>
      </c>
      <c r="I46" s="45">
        <v>14.2</v>
      </c>
      <c r="J46" s="46">
        <f t="shared" si="24"/>
        <v>1.5703621512855575</v>
      </c>
      <c r="K46" s="46">
        <f t="shared" si="25"/>
        <v>6.9925903836644654E-2</v>
      </c>
      <c r="L46" s="47">
        <f t="shared" si="26"/>
        <v>3.1605317257705701</v>
      </c>
      <c r="M46" s="45">
        <v>15.95</v>
      </c>
      <c r="N46" s="46">
        <f t="shared" si="27"/>
        <v>1.6321280413742683</v>
      </c>
      <c r="O46" s="46">
        <f t="shared" si="28"/>
        <v>-1.1181533314573056E-2</v>
      </c>
      <c r="P46" s="47">
        <f t="shared" si="29"/>
        <v>3.3578560275454268</v>
      </c>
      <c r="Q46" s="45">
        <v>17.7</v>
      </c>
      <c r="R46" s="46">
        <f t="shared" si="30"/>
        <v>1.5506976135031676</v>
      </c>
      <c r="S46" s="46">
        <f t="shared" si="31"/>
        <v>-5.2522340446874427E-2</v>
      </c>
      <c r="T46" s="47">
        <f t="shared" si="32"/>
        <v>3.503302645026658</v>
      </c>
      <c r="U46" s="45">
        <v>19.45</v>
      </c>
      <c r="V46" s="46">
        <f t="shared" si="33"/>
        <v>1.5271221827989492</v>
      </c>
      <c r="W46" s="46">
        <f t="shared" si="34"/>
        <v>2.6752174257778982E-2</v>
      </c>
      <c r="X46" s="47">
        <f t="shared" si="35"/>
        <v>3.5183105608066763</v>
      </c>
    </row>
    <row r="47" spans="1:24" x14ac:dyDescent="0.2">
      <c r="A47" s="45">
        <v>10.75</v>
      </c>
      <c r="B47" s="46">
        <f t="shared" si="18"/>
        <v>1.601068703022938</v>
      </c>
      <c r="C47" s="46">
        <f t="shared" si="19"/>
        <v>-8.6794184305316602E-2</v>
      </c>
      <c r="D47" s="47">
        <f t="shared" si="20"/>
        <v>3.0389156038789884</v>
      </c>
      <c r="E47" s="45">
        <v>12.5</v>
      </c>
      <c r="F47" s="46">
        <f t="shared" si="21"/>
        <v>1.4923370522865738</v>
      </c>
      <c r="G47" s="46">
        <f t="shared" si="22"/>
        <v>-1.1408349496595971E-2</v>
      </c>
      <c r="H47" s="47">
        <f t="shared" si="23"/>
        <v>3.1143526588048513</v>
      </c>
      <c r="I47" s="45">
        <v>14.25</v>
      </c>
      <c r="J47" s="46">
        <f t="shared" si="24"/>
        <v>1.5738631836310177</v>
      </c>
      <c r="K47" s="46">
        <f t="shared" si="25"/>
        <v>6.9617655911673459E-2</v>
      </c>
      <c r="L47" s="47">
        <f t="shared" si="26"/>
        <v>3.1643549158029858</v>
      </c>
      <c r="M47" s="45">
        <v>16</v>
      </c>
      <c r="N47" s="46">
        <f t="shared" si="27"/>
        <v>1.6313022682758174</v>
      </c>
      <c r="O47" s="46">
        <f t="shared" si="28"/>
        <v>-1.4200190020877912E-2</v>
      </c>
      <c r="P47" s="47">
        <f t="shared" si="29"/>
        <v>3.3640045772606593</v>
      </c>
      <c r="Q47" s="45">
        <v>17.75</v>
      </c>
      <c r="R47" s="46">
        <f t="shared" si="30"/>
        <v>1.5481532192486869</v>
      </c>
      <c r="S47" s="46">
        <f t="shared" si="31"/>
        <v>-5.1305071422214521E-2</v>
      </c>
      <c r="T47" s="47">
        <f t="shared" si="32"/>
        <v>3.504906252343639</v>
      </c>
      <c r="U47" s="45">
        <v>19.5</v>
      </c>
      <c r="V47" s="46">
        <f t="shared" si="33"/>
        <v>1.5286251045495283</v>
      </c>
      <c r="W47" s="46">
        <f t="shared" si="34"/>
        <v>2.8833369575168799E-2</v>
      </c>
      <c r="X47" s="47">
        <f t="shared" si="35"/>
        <v>3.5187967609945319</v>
      </c>
    </row>
    <row r="48" spans="1:24" x14ac:dyDescent="0.2">
      <c r="A48" s="45">
        <v>10.8</v>
      </c>
      <c r="B48" s="46">
        <f t="shared" si="18"/>
        <v>1.5965412420359364</v>
      </c>
      <c r="C48" s="46">
        <f t="shared" si="19"/>
        <v>-8.7809434888991955E-2</v>
      </c>
      <c r="D48" s="47">
        <f t="shared" si="20"/>
        <v>3.0445712340191657</v>
      </c>
      <c r="E48" s="45">
        <v>12.55</v>
      </c>
      <c r="F48" s="46">
        <f t="shared" si="21"/>
        <v>1.4921718978790499</v>
      </c>
      <c r="G48" s="46">
        <f t="shared" si="22"/>
        <v>-7.4201621796845529E-3</v>
      </c>
      <c r="H48" s="47">
        <f t="shared" si="23"/>
        <v>3.1143564927574774</v>
      </c>
      <c r="I48" s="45">
        <v>14.3</v>
      </c>
      <c r="J48" s="46">
        <f t="shared" si="24"/>
        <v>1.5773322410597792</v>
      </c>
      <c r="K48" s="46">
        <f t="shared" si="25"/>
        <v>6.9136505566838924E-2</v>
      </c>
      <c r="L48" s="47">
        <f t="shared" si="26"/>
        <v>3.1683386966990228</v>
      </c>
      <c r="M48" s="45">
        <v>16.05</v>
      </c>
      <c r="N48" s="46">
        <f t="shared" si="27"/>
        <v>1.630329701116956</v>
      </c>
      <c r="O48" s="46">
        <f t="shared" si="28"/>
        <v>-1.7164524625867816E-2</v>
      </c>
      <c r="P48" s="47">
        <f t="shared" si="29"/>
        <v>3.370089039201893</v>
      </c>
      <c r="Q48" s="45">
        <v>17.8</v>
      </c>
      <c r="R48" s="46">
        <f t="shared" si="30"/>
        <v>1.5456798203273865</v>
      </c>
      <c r="S48" s="46">
        <f t="shared" si="31"/>
        <v>-4.9965934519060617E-2</v>
      </c>
      <c r="T48" s="47">
        <f t="shared" si="32"/>
        <v>3.5063800568171004</v>
      </c>
      <c r="U48" s="45">
        <v>19.55</v>
      </c>
      <c r="V48" s="46">
        <f t="shared" si="33"/>
        <v>1.5302260544054018</v>
      </c>
      <c r="W48" s="46">
        <f t="shared" si="34"/>
        <v>3.08317180134563E-2</v>
      </c>
      <c r="X48" s="47">
        <f t="shared" si="35"/>
        <v>3.5193592334179189</v>
      </c>
    </row>
    <row r="49" spans="1:24" x14ac:dyDescent="0.2">
      <c r="A49" s="45">
        <v>10.85</v>
      </c>
      <c r="B49" s="46">
        <f t="shared" si="18"/>
        <v>1.5919898181173249</v>
      </c>
      <c r="C49" s="46">
        <f t="shared" si="19"/>
        <v>-8.8593499163916345E-2</v>
      </c>
      <c r="D49" s="47">
        <f t="shared" si="20"/>
        <v>3.0499742441503845</v>
      </c>
      <c r="E49" s="45">
        <v>12.6</v>
      </c>
      <c r="F49" s="46">
        <f t="shared" si="21"/>
        <v>1.4922061397292483</v>
      </c>
      <c r="G49" s="46">
        <f t="shared" si="22"/>
        <v>-3.4445754306768883E-3</v>
      </c>
      <c r="H49" s="47">
        <f t="shared" si="23"/>
        <v>3.1143570543881087</v>
      </c>
      <c r="I49" s="45">
        <v>14.35</v>
      </c>
      <c r="J49" s="46">
        <f t="shared" si="24"/>
        <v>1.5807609061770289</v>
      </c>
      <c r="K49" s="46">
        <f t="shared" si="25"/>
        <v>6.8484858240844382E-2</v>
      </c>
      <c r="L49" s="47">
        <f t="shared" si="26"/>
        <v>3.1724807489647855</v>
      </c>
      <c r="M49" s="45">
        <v>16.100000000000001</v>
      </c>
      <c r="N49" s="46">
        <f t="shared" si="27"/>
        <v>1.6292136764715452</v>
      </c>
      <c r="O49" s="46">
        <f t="shared" si="28"/>
        <v>-2.0067488846920334E-2</v>
      </c>
      <c r="P49" s="47">
        <f t="shared" si="29"/>
        <v>3.3761024258373373</v>
      </c>
      <c r="Q49" s="45">
        <v>17.850000000000001</v>
      </c>
      <c r="R49" s="46">
        <f t="shared" si="30"/>
        <v>1.5432831829292317</v>
      </c>
      <c r="S49" s="46">
        <f t="shared" si="31"/>
        <v>-4.8508950948754848E-2</v>
      </c>
      <c r="T49" s="47">
        <f t="shared" si="32"/>
        <v>3.5077281241744029</v>
      </c>
      <c r="U49" s="45">
        <v>19.600000000000001</v>
      </c>
      <c r="V49" s="46">
        <f t="shared" si="33"/>
        <v>1.5319205393407749</v>
      </c>
      <c r="W49" s="46">
        <f t="shared" si="34"/>
        <v>3.274266211385779E-2</v>
      </c>
      <c r="X49" s="47">
        <f t="shared" si="35"/>
        <v>3.5200025691226138</v>
      </c>
    </row>
    <row r="50" spans="1:24" x14ac:dyDescent="0.2">
      <c r="A50" s="45">
        <v>10.9</v>
      </c>
      <c r="B50" s="46">
        <f t="shared" si="18"/>
        <v>1.5874259755420377</v>
      </c>
      <c r="C50" s="46">
        <f t="shared" si="19"/>
        <v>-8.9146552243764443E-2</v>
      </c>
      <c r="D50" s="47">
        <f t="shared" si="20"/>
        <v>3.0551250064788626</v>
      </c>
      <c r="E50" s="45">
        <v>12.65</v>
      </c>
      <c r="F50" s="46">
        <f t="shared" si="21"/>
        <v>1.4924381132074322</v>
      </c>
      <c r="G50" s="46">
        <f t="shared" si="22"/>
        <v>5.0861299197002552E-4</v>
      </c>
      <c r="H50" s="47">
        <f t="shared" si="23"/>
        <v>3.1143642671815597</v>
      </c>
      <c r="I50" s="45">
        <v>14.4</v>
      </c>
      <c r="J50" s="46">
        <f t="shared" si="24"/>
        <v>1.5841409199003842</v>
      </c>
      <c r="K50" s="46">
        <f t="shared" si="25"/>
        <v>6.7665523109759373E-2</v>
      </c>
      <c r="L50" s="47">
        <f t="shared" si="26"/>
        <v>3.1767783484721952</v>
      </c>
      <c r="M50" s="45">
        <v>16.149999999999999</v>
      </c>
      <c r="N50" s="46">
        <f t="shared" si="27"/>
        <v>1.6279578647952011</v>
      </c>
      <c r="O50" s="46">
        <f t="shared" si="28"/>
        <v>-2.2902229834593779E-2</v>
      </c>
      <c r="P50" s="47">
        <f t="shared" si="29"/>
        <v>3.3820379445032596</v>
      </c>
      <c r="Q50" s="45">
        <v>17.899999999999999</v>
      </c>
      <c r="R50" s="46">
        <f t="shared" si="30"/>
        <v>1.5409688515755673</v>
      </c>
      <c r="S50" s="46">
        <f t="shared" si="31"/>
        <v>-4.6938411496286747E-2</v>
      </c>
      <c r="T50" s="47">
        <f t="shared" si="32"/>
        <v>3.5089547893429955</v>
      </c>
      <c r="U50" s="45">
        <v>19.649999999999999</v>
      </c>
      <c r="V50" s="46">
        <f t="shared" si="33"/>
        <v>1.5337038592470371</v>
      </c>
      <c r="W50" s="46">
        <f t="shared" si="34"/>
        <v>3.4561881419838958E-2</v>
      </c>
      <c r="X50" s="47">
        <f t="shared" si="35"/>
        <v>3.5207311218954316</v>
      </c>
    </row>
    <row r="51" spans="1:24" x14ac:dyDescent="0.2">
      <c r="A51" s="45">
        <v>10.95</v>
      </c>
      <c r="B51" s="46">
        <f t="shared" si="18"/>
        <v>1.582861183045194</v>
      </c>
      <c r="C51" s="46">
        <f t="shared" si="19"/>
        <v>-8.9469332635621956E-2</v>
      </c>
      <c r="D51" s="47">
        <f t="shared" si="20"/>
        <v>3.0600244538981314</v>
      </c>
      <c r="E51" s="45">
        <v>12.7</v>
      </c>
      <c r="F51" s="46">
        <f t="shared" si="21"/>
        <v>1.4928656807674618</v>
      </c>
      <c r="G51" s="46">
        <f t="shared" si="22"/>
        <v>4.4297378417335054E-3</v>
      </c>
      <c r="H51" s="47">
        <f t="shared" si="23"/>
        <v>3.1143879206228124</v>
      </c>
      <c r="I51" s="45">
        <v>14.45</v>
      </c>
      <c r="J51" s="46">
        <f t="shared" si="24"/>
        <v>1.5874642004801613</v>
      </c>
      <c r="K51" s="46">
        <f t="shared" si="25"/>
        <v>6.6681703474153586E-2</v>
      </c>
      <c r="L51" s="47">
        <f t="shared" si="26"/>
        <v>3.1812283760842872</v>
      </c>
      <c r="M51" s="45">
        <v>16.2</v>
      </c>
      <c r="N51" s="46">
        <f t="shared" si="27"/>
        <v>1.6265662595477255</v>
      </c>
      <c r="O51" s="46">
        <f t="shared" si="28"/>
        <v>-2.5662105846583128E-2</v>
      </c>
      <c r="P51" s="47">
        <f t="shared" si="29"/>
        <v>3.3878890130849215</v>
      </c>
      <c r="Q51" s="45">
        <v>17.95</v>
      </c>
      <c r="R51" s="46">
        <f t="shared" si="30"/>
        <v>1.5387421352221657</v>
      </c>
      <c r="S51" s="46">
        <f t="shared" si="31"/>
        <v>-4.5258864492496276E-2</v>
      </c>
      <c r="T51" s="47">
        <f t="shared" si="32"/>
        <v>3.5100646444267842</v>
      </c>
      <c r="U51" s="45">
        <v>19.7</v>
      </c>
      <c r="V51" s="46">
        <f t="shared" si="33"/>
        <v>1.5355711164145496</v>
      </c>
      <c r="W51" s="46">
        <f t="shared" si="34"/>
        <v>3.6285307291746172E-2</v>
      </c>
      <c r="X51" s="47">
        <f t="shared" si="35"/>
        <v>3.5215489934521962</v>
      </c>
    </row>
    <row r="52" spans="1:24" x14ac:dyDescent="0.2">
      <c r="A52" s="45">
        <v>11</v>
      </c>
      <c r="B52" s="46">
        <f t="shared" si="18"/>
        <v>1.5783068069456896</v>
      </c>
      <c r="C52" s="46">
        <f t="shared" si="19"/>
        <v>-8.9563135397024762E-2</v>
      </c>
      <c r="D52" s="47">
        <f t="shared" si="20"/>
        <v>3.0646740731953952</v>
      </c>
      <c r="E52" s="45">
        <v>12.75</v>
      </c>
      <c r="F52" s="46">
        <f t="shared" si="21"/>
        <v>1.4934862408192833</v>
      </c>
      <c r="G52" s="46">
        <f t="shared" si="22"/>
        <v>8.3092888068687643E-3</v>
      </c>
      <c r="H52" s="47">
        <f t="shared" si="23"/>
        <v>3.1144376477975664</v>
      </c>
      <c r="I52" s="45">
        <v>14.5</v>
      </c>
      <c r="J52" s="46">
        <f t="shared" si="24"/>
        <v>1.5907228620731451</v>
      </c>
      <c r="K52" s="46">
        <f t="shared" si="25"/>
        <v>6.5536986224100868E-2</v>
      </c>
      <c r="L52" s="47">
        <f t="shared" si="26"/>
        <v>3.1858273282024281</v>
      </c>
      <c r="M52" s="45">
        <v>16.25</v>
      </c>
      <c r="N52" s="46">
        <f t="shared" si="27"/>
        <v>1.6250431651762947</v>
      </c>
      <c r="O52" s="46">
        <f t="shared" si="28"/>
        <v>-2.8340701349407471E-2</v>
      </c>
      <c r="P52" s="47">
        <f t="shared" si="29"/>
        <v>3.3936492751251541</v>
      </c>
      <c r="Q52" s="45">
        <v>18</v>
      </c>
      <c r="R52" s="46">
        <f t="shared" si="30"/>
        <v>1.5366080969282023</v>
      </c>
      <c r="S52" s="46">
        <f t="shared" si="31"/>
        <v>-4.3475102857082337E-2</v>
      </c>
      <c r="T52" s="47">
        <f t="shared" si="32"/>
        <v>3.5110625257532466</v>
      </c>
      <c r="U52" s="45">
        <v>19.75</v>
      </c>
      <c r="V52" s="46">
        <f t="shared" si="33"/>
        <v>1.5375172302448312</v>
      </c>
      <c r="W52" s="46">
        <f t="shared" si="34"/>
        <v>3.7909128598370589E-2</v>
      </c>
      <c r="X52" s="47">
        <f t="shared" si="35"/>
        <v>3.5224600277487599</v>
      </c>
    </row>
    <row r="53" spans="1:24" x14ac:dyDescent="0.2">
      <c r="A53" s="45">
        <v>11.05</v>
      </c>
      <c r="B53" s="46">
        <f t="shared" si="18"/>
        <v>1.5737740847439212</v>
      </c>
      <c r="C53" s="46">
        <f t="shared" si="19"/>
        <v>-8.9429804037589822E-2</v>
      </c>
      <c r="D53" s="47">
        <f t="shared" si="20"/>
        <v>3.0690758970013516</v>
      </c>
      <c r="E53" s="45">
        <v>12.8</v>
      </c>
      <c r="F53" s="46">
        <f t="shared" si="21"/>
        <v>1.4942967376418907</v>
      </c>
      <c r="G53" s="46">
        <f t="shared" si="22"/>
        <v>1.2137932390618555E-2</v>
      </c>
      <c r="H53" s="47">
        <f t="shared" si="23"/>
        <v>3.1145229035349531</v>
      </c>
      <c r="I53" s="45">
        <v>14.55</v>
      </c>
      <c r="J53" s="46">
        <f t="shared" si="24"/>
        <v>1.5939092326230975</v>
      </c>
      <c r="K53" s="46">
        <f t="shared" si="25"/>
        <v>6.4235330441980043E-2</v>
      </c>
      <c r="L53" s="47">
        <f t="shared" si="26"/>
        <v>3.1905713281755212</v>
      </c>
      <c r="M53" s="45">
        <v>16.3</v>
      </c>
      <c r="N53" s="46">
        <f t="shared" si="27"/>
        <v>1.623393184876698</v>
      </c>
      <c r="O53" s="46">
        <f t="shared" si="28"/>
        <v>-3.0931841218429845E-2</v>
      </c>
      <c r="P53" s="47">
        <f t="shared" si="29"/>
        <v>3.3993126140311469</v>
      </c>
      <c r="Q53" s="45">
        <v>18.05</v>
      </c>
      <c r="R53" s="46">
        <f t="shared" si="30"/>
        <v>1.5345715415561474</v>
      </c>
      <c r="S53" s="46">
        <f t="shared" si="31"/>
        <v>-4.1592150427922636E-2</v>
      </c>
      <c r="T53" s="47">
        <f t="shared" si="32"/>
        <v>3.5119535002068125</v>
      </c>
      <c r="U53" s="45">
        <v>19.8</v>
      </c>
      <c r="V53" s="46">
        <f t="shared" si="33"/>
        <v>1.5395369486680752</v>
      </c>
      <c r="W53" s="46">
        <f t="shared" si="34"/>
        <v>3.9429801252806485E-2</v>
      </c>
      <c r="X53" s="47">
        <f t="shared" si="35"/>
        <v>3.5234678014476835</v>
      </c>
    </row>
    <row r="54" spans="1:24" x14ac:dyDescent="0.2">
      <c r="A54" s="45">
        <v>11.1</v>
      </c>
      <c r="B54" s="46">
        <f t="shared" si="18"/>
        <v>1.5692740992534904</v>
      </c>
      <c r="C54" s="46">
        <f t="shared" si="19"/>
        <v>-8.9071721195598474E-2</v>
      </c>
      <c r="D54" s="47">
        <f t="shared" si="20"/>
        <v>3.0732324945138871</v>
      </c>
      <c r="E54" s="45">
        <v>12.85</v>
      </c>
      <c r="F54" s="46">
        <f t="shared" si="21"/>
        <v>1.4952936723126711</v>
      </c>
      <c r="G54" s="46">
        <f t="shared" si="22"/>
        <v>1.5906533200624295E-2</v>
      </c>
      <c r="H54" s="47">
        <f t="shared" si="23"/>
        <v>3.1146529431406043</v>
      </c>
      <c r="I54" s="45">
        <v>14.6</v>
      </c>
      <c r="J54" s="46">
        <f t="shared" si="24"/>
        <v>1.5970158711595481</v>
      </c>
      <c r="K54" s="46">
        <f t="shared" si="25"/>
        <v>6.2781055207758119E-2</v>
      </c>
      <c r="L54" s="47">
        <f t="shared" si="26"/>
        <v>3.195456138506533</v>
      </c>
      <c r="M54" s="45">
        <v>16.350000000000001</v>
      </c>
      <c r="N54" s="46">
        <f t="shared" si="27"/>
        <v>1.6216212073985192</v>
      </c>
      <c r="O54" s="46">
        <f t="shared" si="28"/>
        <v>-3.3429604485389675E-2</v>
      </c>
      <c r="P54" s="47">
        <f t="shared" si="29"/>
        <v>3.4048731668286525</v>
      </c>
      <c r="Q54" s="45">
        <v>18.100000000000001</v>
      </c>
      <c r="R54" s="46">
        <f t="shared" si="30"/>
        <v>1.532637005879907</v>
      </c>
      <c r="S54" s="46">
        <f t="shared" si="31"/>
        <v>-3.9615249814222597E-2</v>
      </c>
      <c r="T54" s="47">
        <f t="shared" si="32"/>
        <v>3.5127428530860025</v>
      </c>
      <c r="U54" s="45">
        <v>19.850000000000001</v>
      </c>
      <c r="V54" s="46">
        <f t="shared" si="33"/>
        <v>1.5416248668284698</v>
      </c>
      <c r="W54" s="46">
        <f t="shared" si="34"/>
        <v>4.0844053764295563E-2</v>
      </c>
      <c r="X54" s="47">
        <f t="shared" si="35"/>
        <v>3.5245756183689037</v>
      </c>
    </row>
    <row r="55" spans="1:24" x14ac:dyDescent="0.2">
      <c r="A55" s="45">
        <v>11.15</v>
      </c>
      <c r="B55" s="46">
        <f t="shared" si="18"/>
        <v>1.5648177533163399</v>
      </c>
      <c r="C55" s="46">
        <f t="shared" si="19"/>
        <v>-8.8491798120859499E-2</v>
      </c>
      <c r="D55" s="47">
        <f t="shared" si="20"/>
        <v>3.0771469610269877</v>
      </c>
      <c r="E55" s="45">
        <v>12.9</v>
      </c>
      <c r="F55" s="46">
        <f t="shared" si="21"/>
        <v>1.4964731146203705</v>
      </c>
      <c r="G55" s="46">
        <f t="shared" si="22"/>
        <v>1.9606174611730864E-2</v>
      </c>
      <c r="H55" s="47">
        <f t="shared" si="23"/>
        <v>3.1148368017558958</v>
      </c>
      <c r="I55" s="45">
        <v>14.65</v>
      </c>
      <c r="J55" s="46">
        <f t="shared" si="24"/>
        <v>1.6000355844150567</v>
      </c>
      <c r="K55" s="46">
        <f t="shared" si="25"/>
        <v>6.1178826586185231E-2</v>
      </c>
      <c r="L55" s="47">
        <f t="shared" si="26"/>
        <v>3.2004771738768909</v>
      </c>
      <c r="M55" s="45">
        <v>16.399999999999999</v>
      </c>
      <c r="N55" s="46">
        <f t="shared" si="27"/>
        <v>1.6197323932350489</v>
      </c>
      <c r="O55" s="46">
        <f t="shared" si="28"/>
        <v>-3.5828337345473749E-2</v>
      </c>
      <c r="P55" s="47">
        <f t="shared" si="29"/>
        <v>3.4103253371756264</v>
      </c>
      <c r="Q55" s="45">
        <v>18.149999999999999</v>
      </c>
      <c r="R55" s="46">
        <f t="shared" si="30"/>
        <v>1.530808749613128</v>
      </c>
      <c r="S55" s="46">
        <f t="shared" si="31"/>
        <v>-3.7549846222806771E-2</v>
      </c>
      <c r="T55" s="47">
        <f t="shared" si="32"/>
        <v>3.5134360719336666</v>
      </c>
      <c r="U55" s="45">
        <v>19.899999999999999</v>
      </c>
      <c r="V55" s="46">
        <f t="shared" si="33"/>
        <v>1.5437754339340091</v>
      </c>
      <c r="W55" s="46">
        <f t="shared" si="34"/>
        <v>4.2148895963770805E-2</v>
      </c>
      <c r="X55" s="47">
        <f t="shared" si="35"/>
        <v>3.5257865007666762</v>
      </c>
    </row>
    <row r="56" spans="1:24" x14ac:dyDescent="0.2">
      <c r="A56" s="45">
        <v>11.2</v>
      </c>
      <c r="B56" s="46">
        <f t="shared" si="18"/>
        <v>1.5604157451648839</v>
      </c>
      <c r="C56" s="46">
        <f t="shared" si="19"/>
        <v>-8.7693462995702465E-2</v>
      </c>
      <c r="D56" s="47">
        <f t="shared" si="20"/>
        <v>3.0808229062967514</v>
      </c>
      <c r="E56" s="45">
        <v>12.95</v>
      </c>
      <c r="F56" s="46">
        <f t="shared" si="21"/>
        <v>1.4978307159114348</v>
      </c>
      <c r="G56" s="46">
        <f t="shared" si="22"/>
        <v>2.322817873091676E-2</v>
      </c>
      <c r="H56" s="47">
        <f t="shared" si="23"/>
        <v>3.11508327441463</v>
      </c>
      <c r="I56" s="45">
        <v>14.7</v>
      </c>
      <c r="J56" s="46">
        <f t="shared" si="24"/>
        <v>1.6029614427260335</v>
      </c>
      <c r="K56" s="46">
        <f t="shared" si="25"/>
        <v>5.9433643880323572E-2</v>
      </c>
      <c r="L56" s="47">
        <f t="shared" si="26"/>
        <v>3.2056295149043672</v>
      </c>
      <c r="M56" s="45">
        <v>16.45</v>
      </c>
      <c r="N56" s="46">
        <f t="shared" si="27"/>
        <v>1.6177321604150432</v>
      </c>
      <c r="O56" s="46">
        <f t="shared" si="28"/>
        <v>-3.8122665415781132E-2</v>
      </c>
      <c r="P56" s="47">
        <f t="shared" si="29"/>
        <v>3.4156638076271624</v>
      </c>
      <c r="Q56" s="45">
        <v>18.2</v>
      </c>
      <c r="R56" s="46">
        <f t="shared" si="30"/>
        <v>1.5290907444282631</v>
      </c>
      <c r="S56" s="46">
        <f t="shared" si="31"/>
        <v>-3.5401575733054358E-2</v>
      </c>
      <c r="T56" s="47">
        <f t="shared" si="32"/>
        <v>3.5140388348158043</v>
      </c>
      <c r="U56" s="45">
        <v>19.95</v>
      </c>
      <c r="V56" s="46">
        <f t="shared" si="33"/>
        <v>1.5459829760210979</v>
      </c>
      <c r="W56" s="46">
        <f t="shared" si="34"/>
        <v>4.3341621967317945E-2</v>
      </c>
      <c r="X56" s="47">
        <f t="shared" si="35"/>
        <v>3.5271031863685542</v>
      </c>
    </row>
    <row r="57" spans="1:24" x14ac:dyDescent="0.2">
      <c r="A57" s="45">
        <v>11.25</v>
      </c>
      <c r="B57" s="46">
        <f t="shared" si="18"/>
        <v>1.5560785444724927</v>
      </c>
      <c r="C57" s="46">
        <f t="shared" si="19"/>
        <v>-8.6680648134103588E-2</v>
      </c>
      <c r="D57" s="47">
        <f t="shared" si="20"/>
        <v>3.0842644417845331</v>
      </c>
      <c r="E57" s="45">
        <v>13</v>
      </c>
      <c r="F57" s="46">
        <f t="shared" si="21"/>
        <v>1.4993617228628127</v>
      </c>
      <c r="G57" s="46">
        <f t="shared" si="22"/>
        <v>2.6764125663286897E-2</v>
      </c>
      <c r="H57" s="47">
        <f t="shared" si="23"/>
        <v>3.1154008967982501</v>
      </c>
      <c r="I57" s="45">
        <v>14.75</v>
      </c>
      <c r="J57" s="46">
        <f t="shared" si="24"/>
        <v>1.6057867951760123</v>
      </c>
      <c r="K57" s="46">
        <f t="shared" si="25"/>
        <v>5.7550825148654727E-2</v>
      </c>
      <c r="L57" s="47">
        <f t="shared" si="26"/>
        <v>3.210907922637174</v>
      </c>
      <c r="M57" s="45">
        <v>16.5</v>
      </c>
      <c r="N57" s="46">
        <f t="shared" si="27"/>
        <v>1.6156261696711574</v>
      </c>
      <c r="O57" s="46">
        <f t="shared" si="28"/>
        <v>-4.0307505127450849E-2</v>
      </c>
      <c r="P57" s="47">
        <f t="shared" si="29"/>
        <v>3.4208835510339859</v>
      </c>
      <c r="Q57" s="45">
        <v>18.25</v>
      </c>
      <c r="R57" s="46">
        <f t="shared" si="30"/>
        <v>1.5274866682043959</v>
      </c>
      <c r="S57" s="46">
        <f t="shared" si="31"/>
        <v>-3.3176247267645564E-2</v>
      </c>
      <c r="T57" s="47">
        <f t="shared" si="32"/>
        <v>3.5145569922961464</v>
      </c>
      <c r="U57" s="45">
        <v>20</v>
      </c>
      <c r="V57" s="46">
        <f t="shared" si="33"/>
        <v>1.5482417021265931</v>
      </c>
      <c r="W57" s="46">
        <f t="shared" si="34"/>
        <v>4.4419821155329497E-2</v>
      </c>
      <c r="X57" s="47">
        <f t="shared" si="35"/>
        <v>3.5285281173986616</v>
      </c>
    </row>
    <row r="58" spans="1:24" x14ac:dyDescent="0.2">
      <c r="A58" s="45">
        <v>11.3</v>
      </c>
      <c r="B58" s="46">
        <f t="shared" si="18"/>
        <v>1.5518163691516131</v>
      </c>
      <c r="C58" s="46">
        <f t="shared" si="19"/>
        <v>-8.5457776097094484E-2</v>
      </c>
      <c r="D58" s="47">
        <f t="shared" si="20"/>
        <v>3.0874761668153892</v>
      </c>
      <c r="E58" s="45">
        <v>13.05</v>
      </c>
      <c r="F58" s="46">
        <f t="shared" si="21"/>
        <v>1.5010609920961344</v>
      </c>
      <c r="G58" s="46">
        <f t="shared" si="22"/>
        <v>3.0205871994570366E-2</v>
      </c>
      <c r="H58" s="47">
        <f t="shared" si="23"/>
        <v>3.1157979267741318</v>
      </c>
      <c r="I58" s="45">
        <v>14.8</v>
      </c>
      <c r="J58" s="46">
        <f t="shared" si="24"/>
        <v>1.6085052839730833</v>
      </c>
      <c r="K58" s="46">
        <f t="shared" si="25"/>
        <v>5.5535992111545252E-2</v>
      </c>
      <c r="L58" s="47">
        <f t="shared" si="26"/>
        <v>3.2163068536585242</v>
      </c>
      <c r="M58" s="45">
        <v>16.55</v>
      </c>
      <c r="N58" s="46">
        <f t="shared" si="27"/>
        <v>1.613420308864242</v>
      </c>
      <c r="O58" s="46">
        <f t="shared" si="28"/>
        <v>-4.2378074612516414E-2</v>
      </c>
      <c r="P58" s="47">
        <f t="shared" si="29"/>
        <v>3.4259798414355886</v>
      </c>
      <c r="Q58" s="45">
        <v>18.3</v>
      </c>
      <c r="R58" s="46">
        <f t="shared" si="30"/>
        <v>1.5259998954573464</v>
      </c>
      <c r="S58" s="46">
        <f t="shared" si="31"/>
        <v>-3.0879829834631334E-2</v>
      </c>
      <c r="T58" s="47">
        <f t="shared" si="32"/>
        <v>3.5149965546820066</v>
      </c>
      <c r="U58" s="45">
        <v>20.05</v>
      </c>
      <c r="V58" s="46">
        <f t="shared" si="33"/>
        <v>1.5505457248019585</v>
      </c>
      <c r="W58" s="46">
        <f t="shared" si="34"/>
        <v>4.5381377233530973E-2</v>
      </c>
      <c r="X58" s="47">
        <f t="shared" si="35"/>
        <v>3.5300634415190468</v>
      </c>
    </row>
    <row r="59" spans="1:24" x14ac:dyDescent="0.2">
      <c r="A59" s="45">
        <v>11.35</v>
      </c>
      <c r="B59" s="46">
        <f t="shared" si="18"/>
        <v>1.5476391629419131</v>
      </c>
      <c r="C59" s="46">
        <f t="shared" si="19"/>
        <v>-8.4029744761337177E-2</v>
      </c>
      <c r="D59" s="47">
        <f t="shared" si="20"/>
        <v>3.0904631536887486</v>
      </c>
      <c r="E59" s="45">
        <v>13.1</v>
      </c>
      <c r="F59" s="46">
        <f t="shared" si="21"/>
        <v>1.5029230056481513</v>
      </c>
      <c r="G59" s="46">
        <f t="shared" si="22"/>
        <v>3.354556850111079E-2</v>
      </c>
      <c r="H59" s="47">
        <f t="shared" si="23"/>
        <v>3.1162823267059951</v>
      </c>
      <c r="I59" s="45">
        <v>14.85</v>
      </c>
      <c r="J59" s="46">
        <f t="shared" si="24"/>
        <v>1.6111108580589955</v>
      </c>
      <c r="K59" s="46">
        <f t="shared" si="25"/>
        <v>5.3395054318777557E-2</v>
      </c>
      <c r="L59" s="47">
        <f t="shared" si="26"/>
        <v>3.2218204759299307</v>
      </c>
      <c r="M59" s="45">
        <v>16.600000000000001</v>
      </c>
      <c r="N59" s="46">
        <f t="shared" si="27"/>
        <v>1.611120677450848</v>
      </c>
      <c r="O59" s="46">
        <f t="shared" si="28"/>
        <v>-4.432990353309707E-2</v>
      </c>
      <c r="P59" s="47">
        <f t="shared" si="29"/>
        <v>3.4309482638955946</v>
      </c>
      <c r="Q59" s="45">
        <v>18.350000000000001</v>
      </c>
      <c r="R59" s="46">
        <f t="shared" si="30"/>
        <v>1.524633492750068</v>
      </c>
      <c r="S59" s="46">
        <f t="shared" si="31"/>
        <v>-2.8518435372246298E-2</v>
      </c>
      <c r="T59" s="47">
        <f t="shared" si="32"/>
        <v>3.5153636748728254</v>
      </c>
      <c r="U59" s="45">
        <v>20.100000000000001</v>
      </c>
      <c r="V59" s="46">
        <f t="shared" si="33"/>
        <v>1.5528890755586207</v>
      </c>
      <c r="W59" s="46">
        <f t="shared" si="34"/>
        <v>4.6224472885687984E-2</v>
      </c>
      <c r="X59" s="47">
        <f t="shared" si="35"/>
        <v>3.5317110071793425</v>
      </c>
    </row>
    <row r="60" spans="1:24" x14ac:dyDescent="0.2">
      <c r="A60" s="45">
        <v>11.4</v>
      </c>
      <c r="B60" s="46">
        <f t="shared" si="18"/>
        <v>1.5435565738391102</v>
      </c>
      <c r="C60" s="46">
        <f t="shared" si="19"/>
        <v>-8.2401911391110083E-2</v>
      </c>
      <c r="D60" s="47">
        <f t="shared" si="20"/>
        <v>3.0932309317915596</v>
      </c>
      <c r="E60" s="45">
        <v>13.15</v>
      </c>
      <c r="F60" s="46">
        <f t="shared" si="21"/>
        <v>1.5049418872211127</v>
      </c>
      <c r="G60" s="46">
        <f t="shared" si="22"/>
        <v>3.6775676978863636E-2</v>
      </c>
      <c r="H60" s="47">
        <f t="shared" si="23"/>
        <v>3.1168617466449096</v>
      </c>
      <c r="I60" s="45">
        <v>14.9</v>
      </c>
      <c r="J60" s="46">
        <f t="shared" si="24"/>
        <v>1.613597785813546</v>
      </c>
      <c r="K60" s="46">
        <f t="shared" si="25"/>
        <v>5.1134192751995933E-2</v>
      </c>
      <c r="L60" s="47">
        <f t="shared" si="26"/>
        <v>3.2274426851994171</v>
      </c>
      <c r="M60" s="45">
        <v>16.649999999999999</v>
      </c>
      <c r="N60" s="46">
        <f t="shared" si="27"/>
        <v>1.6087335700588017</v>
      </c>
      <c r="O60" s="46">
        <f t="shared" si="28"/>
        <v>-4.6158842267260525E-2</v>
      </c>
      <c r="P60" s="47">
        <f t="shared" si="29"/>
        <v>3.4357847236937129</v>
      </c>
      <c r="Q60" s="45">
        <v>18.399999999999999</v>
      </c>
      <c r="R60" s="46">
        <f t="shared" si="30"/>
        <v>1.5233902104224573</v>
      </c>
      <c r="S60" s="46">
        <f t="shared" si="31"/>
        <v>-2.6098303660953004E-2</v>
      </c>
      <c r="T60" s="47">
        <f t="shared" si="32"/>
        <v>3.5156646332758927</v>
      </c>
      <c r="U60" s="45">
        <v>20.149999999999999</v>
      </c>
      <c r="V60" s="46">
        <f t="shared" si="33"/>
        <v>1.5552657150090474</v>
      </c>
      <c r="W60" s="46">
        <f t="shared" si="34"/>
        <v>4.6947594359891376E-2</v>
      </c>
      <c r="X60" s="47">
        <f t="shared" si="35"/>
        <v>3.5334723590328005</v>
      </c>
    </row>
    <row r="61" spans="1:24" x14ac:dyDescent="0.2">
      <c r="A61" s="45">
        <v>11.45</v>
      </c>
      <c r="B61" s="46">
        <f t="shared" si="18"/>
        <v>1.5395779334009976</v>
      </c>
      <c r="C61" s="46">
        <f t="shared" si="19"/>
        <v>-8.0580075750572355E-2</v>
      </c>
      <c r="D61" s="47">
        <f t="shared" si="20"/>
        <v>3.0957854707508208</v>
      </c>
      <c r="E61" s="45">
        <v>13.2</v>
      </c>
      <c r="F61" s="46">
        <f t="shared" si="21"/>
        <v>1.5071114191342818</v>
      </c>
      <c r="G61" s="46">
        <f t="shared" si="22"/>
        <v>3.9888986253492575E-2</v>
      </c>
      <c r="H61" s="47">
        <f t="shared" si="23"/>
        <v>3.1175435083388328</v>
      </c>
      <c r="I61" s="45">
        <v>14.95</v>
      </c>
      <c r="J61" s="46">
        <f t="shared" si="24"/>
        <v>1.6159606670117241</v>
      </c>
      <c r="K61" s="46">
        <f t="shared" si="25"/>
        <v>4.8759843017251114E-2</v>
      </c>
      <c r="L61" s="47">
        <f t="shared" si="26"/>
        <v>3.2331671218194442</v>
      </c>
      <c r="M61" s="45">
        <v>16.7</v>
      </c>
      <c r="N61" s="46">
        <f t="shared" si="27"/>
        <v>1.6062654598472874</v>
      </c>
      <c r="O61" s="46">
        <f t="shared" si="28"/>
        <v>-4.7861070067367617E-2</v>
      </c>
      <c r="P61" s="47">
        <f t="shared" si="29"/>
        <v>3.4404854544900769</v>
      </c>
      <c r="Q61" s="45">
        <v>18.45</v>
      </c>
      <c r="R61" s="46">
        <f t="shared" si="30"/>
        <v>1.5222724795888061</v>
      </c>
      <c r="S61" s="46">
        <f t="shared" si="31"/>
        <v>-2.3625785705466473E-2</v>
      </c>
      <c r="T61" s="47">
        <f t="shared" si="32"/>
        <v>3.5159058211920029</v>
      </c>
      <c r="U61" s="45">
        <v>20.2</v>
      </c>
      <c r="V61" s="46">
        <f t="shared" si="33"/>
        <v>1.5576695526056739</v>
      </c>
      <c r="W61" s="46">
        <f t="shared" si="34"/>
        <v>4.7549534625933365E-2</v>
      </c>
      <c r="X61" s="47">
        <f t="shared" si="35"/>
        <v>3.5353487347812256</v>
      </c>
    </row>
    <row r="62" spans="1:24" x14ac:dyDescent="0.2">
      <c r="A62" s="45">
        <v>11.5</v>
      </c>
      <c r="B62" s="46">
        <f t="shared" si="18"/>
        <v>1.5357122369821681</v>
      </c>
      <c r="C62" s="46">
        <f t="shared" si="19"/>
        <v>-7.8570462312953726E-2</v>
      </c>
      <c r="D62" s="47">
        <f t="shared" si="20"/>
        <v>3.0981331626821578</v>
      </c>
      <c r="E62" s="45">
        <v>13.25</v>
      </c>
      <c r="F62" s="46">
        <f t="shared" si="21"/>
        <v>1.5094250600495056</v>
      </c>
      <c r="G62" s="46">
        <f t="shared" si="22"/>
        <v>4.2878627247949552E-2</v>
      </c>
      <c r="H62" s="47">
        <f t="shared" si="23"/>
        <v>3.1183345901842818</v>
      </c>
      <c r="I62" s="45">
        <v>15</v>
      </c>
      <c r="J62" s="46">
        <f t="shared" si="24"/>
        <v>1.6181944437056146</v>
      </c>
      <c r="K62" s="46">
        <f t="shared" si="25"/>
        <v>4.6278677775900778E-2</v>
      </c>
      <c r="L62" s="47">
        <f t="shared" si="26"/>
        <v>3.2389871883263095</v>
      </c>
      <c r="M62" s="45">
        <v>16.75</v>
      </c>
      <c r="N62" s="46">
        <f t="shared" si="27"/>
        <v>1.6037229818594365</v>
      </c>
      <c r="O62" s="46">
        <f t="shared" si="28"/>
        <v>-4.9433102629576453E-2</v>
      </c>
      <c r="P62" s="47">
        <f t="shared" si="29"/>
        <v>3.445047025900652</v>
      </c>
      <c r="Q62" s="45">
        <v>18.5</v>
      </c>
      <c r="R62" s="46">
        <f t="shared" si="30"/>
        <v>1.5212824067034643</v>
      </c>
      <c r="S62" s="46">
        <f t="shared" si="31"/>
        <v>-2.1107329393545982E-2</v>
      </c>
      <c r="T62" s="47">
        <f t="shared" si="32"/>
        <v>3.5160937264778251</v>
      </c>
      <c r="U62" s="45">
        <v>20.25</v>
      </c>
      <c r="V62" s="46">
        <f t="shared" si="33"/>
        <v>1.5600944630234665</v>
      </c>
      <c r="W62" s="46">
        <f t="shared" si="34"/>
        <v>4.8029391302134794E-2</v>
      </c>
      <c r="X62" s="47">
        <f t="shared" si="35"/>
        <v>3.5373410672504133</v>
      </c>
    </row>
    <row r="63" spans="1:24" x14ac:dyDescent="0.2">
      <c r="A63" s="45">
        <v>11.55</v>
      </c>
      <c r="B63" s="46">
        <f t="shared" si="18"/>
        <v>1.5319681249260779</v>
      </c>
      <c r="C63" s="46">
        <f t="shared" si="19"/>
        <v>-7.6379701605850947E-2</v>
      </c>
      <c r="D63" s="47">
        <f t="shared" si="20"/>
        <v>3.1002808035736535</v>
      </c>
      <c r="E63" s="45">
        <v>13.3</v>
      </c>
      <c r="F63" s="46">
        <f t="shared" si="21"/>
        <v>1.5118759632624661</v>
      </c>
      <c r="G63" s="46">
        <f t="shared" si="22"/>
        <v>4.5738087132989769E-2</v>
      </c>
      <c r="H63" s="47">
        <f t="shared" si="23"/>
        <v>3.1192416130947187</v>
      </c>
      <c r="I63" s="45">
        <v>15.05</v>
      </c>
      <c r="J63" s="46">
        <f t="shared" si="24"/>
        <v>1.6202944104798238</v>
      </c>
      <c r="K63" s="46">
        <f t="shared" si="25"/>
        <v>4.3697588949626276E-2</v>
      </c>
      <c r="L63" s="47">
        <f t="shared" si="26"/>
        <v>3.2448960672452585</v>
      </c>
      <c r="M63" s="45">
        <v>16.8</v>
      </c>
      <c r="N63" s="46">
        <f t="shared" si="27"/>
        <v>1.6011129152266332</v>
      </c>
      <c r="O63" s="46">
        <f t="shared" si="28"/>
        <v>-5.0871798408183455E-2</v>
      </c>
      <c r="P63" s="47">
        <f t="shared" si="29"/>
        <v>3.449466349817397</v>
      </c>
      <c r="Q63" s="45">
        <v>18.55</v>
      </c>
      <c r="R63" s="46">
        <f t="shared" si="30"/>
        <v>1.5204217710781767</v>
      </c>
      <c r="S63" s="46">
        <f t="shared" si="31"/>
        <v>-1.8549459877106766E-2</v>
      </c>
      <c r="T63" s="47">
        <f t="shared" si="32"/>
        <v>3.5162349139305511</v>
      </c>
      <c r="U63" s="45">
        <v>20.3</v>
      </c>
      <c r="V63" s="46">
        <f t="shared" si="33"/>
        <v>1.5625342906831095</v>
      </c>
      <c r="W63" s="46">
        <f t="shared" si="34"/>
        <v>4.838657013714176E-2</v>
      </c>
      <c r="X63" s="47">
        <f t="shared" si="35"/>
        <v>3.5394499809106001</v>
      </c>
    </row>
    <row r="64" spans="1:24" x14ac:dyDescent="0.2">
      <c r="A64" s="45">
        <v>11.6</v>
      </c>
      <c r="B64" s="46">
        <f t="shared" si="18"/>
        <v>1.5283538647575845</v>
      </c>
      <c r="C64" s="46">
        <f t="shared" si="19"/>
        <v>-7.4014810747296433E-2</v>
      </c>
      <c r="D64" s="47">
        <f t="shared" si="20"/>
        <v>3.1022355738596157</v>
      </c>
      <c r="E64" s="45">
        <v>13.35</v>
      </c>
      <c r="F64" s="46">
        <f t="shared" si="21"/>
        <v>1.5144569956483827</v>
      </c>
      <c r="G64" s="46">
        <f t="shared" si="22"/>
        <v>4.8461222524562864E-2</v>
      </c>
      <c r="H64" s="47">
        <f t="shared" si="23"/>
        <v>3.1202708273216953</v>
      </c>
      <c r="I64" s="45">
        <v>15.1</v>
      </c>
      <c r="J64" s="46">
        <f t="shared" si="24"/>
        <v>1.6222562235480198</v>
      </c>
      <c r="K64" s="46">
        <f t="shared" si="25"/>
        <v>4.1023669387136419E-2</v>
      </c>
      <c r="L64" s="47">
        <f t="shared" si="26"/>
        <v>3.2508867394337426</v>
      </c>
      <c r="M64" s="45">
        <v>16.850000000000001</v>
      </c>
      <c r="N64" s="46">
        <f t="shared" si="27"/>
        <v>1.598442166196856</v>
      </c>
      <c r="O64" s="46">
        <f t="shared" si="28"/>
        <v>-5.2174364768755588E-2</v>
      </c>
      <c r="P64" s="47">
        <f t="shared" si="29"/>
        <v>3.4537406865671265</v>
      </c>
      <c r="Q64" s="45">
        <v>18.600000000000001</v>
      </c>
      <c r="R64" s="46">
        <f t="shared" si="30"/>
        <v>1.5196920205182971</v>
      </c>
      <c r="S64" s="46">
        <f t="shared" si="31"/>
        <v>-1.5958765443433887E-2</v>
      </c>
      <c r="T64" s="47">
        <f t="shared" si="32"/>
        <v>3.5163360111625894</v>
      </c>
      <c r="U64" s="45">
        <v>20.350000000000001</v>
      </c>
      <c r="V64" s="46">
        <f t="shared" si="33"/>
        <v>1.564982884758134</v>
      </c>
      <c r="W64" s="46">
        <f t="shared" si="34"/>
        <v>4.8620785122861054E-2</v>
      </c>
      <c r="X64" s="47">
        <f t="shared" si="35"/>
        <v>3.5416757917657429</v>
      </c>
    </row>
    <row r="65" spans="1:24" x14ac:dyDescent="0.2">
      <c r="A65" s="45">
        <v>11.65</v>
      </c>
      <c r="B65" s="46">
        <f t="shared" si="18"/>
        <v>1.5248773344065256</v>
      </c>
      <c r="C65" s="46">
        <f t="shared" si="19"/>
        <v>-7.1483173228446439E-2</v>
      </c>
      <c r="D65" s="47">
        <f t="shared" si="20"/>
        <v>3.104005018240156</v>
      </c>
      <c r="E65" s="45">
        <v>13.4</v>
      </c>
      <c r="F65" s="46">
        <f t="shared" si="21"/>
        <v>1.517160757140301</v>
      </c>
      <c r="G65" s="46">
        <f t="shared" si="22"/>
        <v>5.1042271683018114E-2</v>
      </c>
      <c r="H65" s="47">
        <f t="shared" si="23"/>
        <v>3.1214281002738478</v>
      </c>
      <c r="I65" s="45">
        <v>15.15</v>
      </c>
      <c r="J65" s="46">
        <f t="shared" si="24"/>
        <v>1.6240759089989549</v>
      </c>
      <c r="K65" s="46">
        <f t="shared" si="25"/>
        <v>3.8264194158051268E-2</v>
      </c>
      <c r="L65" s="47">
        <f t="shared" si="26"/>
        <v>3.2569520027973269</v>
      </c>
      <c r="M65" s="45">
        <v>16.899999999999999</v>
      </c>
      <c r="N65" s="46">
        <f t="shared" si="27"/>
        <v>1.5957177499409794</v>
      </c>
      <c r="O65" s="46">
        <f t="shared" si="28"/>
        <v>-5.3338362126547079E-2</v>
      </c>
      <c r="P65" s="47">
        <f t="shared" si="29"/>
        <v>3.4578676490555744</v>
      </c>
      <c r="Q65" s="45">
        <v>18.649999999999999</v>
      </c>
      <c r="R65" s="46">
        <f t="shared" si="30"/>
        <v>1.5190942720865395</v>
      </c>
      <c r="S65" s="46">
        <f t="shared" si="31"/>
        <v>-1.3341880596146716E-2</v>
      </c>
      <c r="T65" s="47">
        <f t="shared" si="32"/>
        <v>3.5164036916859711</v>
      </c>
      <c r="U65" s="45">
        <v>20.399999999999999</v>
      </c>
      <c r="V65" s="46">
        <f t="shared" si="33"/>
        <v>1.5674340948885832</v>
      </c>
      <c r="W65" s="46">
        <f t="shared" si="34"/>
        <v>4.8732053319631152E-2</v>
      </c>
      <c r="X65" s="47">
        <f t="shared" si="35"/>
        <v>3.5440185125305397</v>
      </c>
    </row>
    <row r="66" spans="1:24" x14ac:dyDescent="0.2">
      <c r="A66" s="45">
        <v>11.7</v>
      </c>
      <c r="B66" s="46">
        <f t="shared" si="18"/>
        <v>1.5215460064969604</v>
      </c>
      <c r="C66" s="46">
        <f t="shared" si="19"/>
        <v>-6.879251798860242E-2</v>
      </c>
      <c r="D66" s="47">
        <f t="shared" si="20"/>
        <v>3.1055970247923126</v>
      </c>
      <c r="E66" s="45">
        <v>13.45</v>
      </c>
      <c r="F66" s="46">
        <f t="shared" si="21"/>
        <v>1.5199796007162674</v>
      </c>
      <c r="G66" s="46">
        <f t="shared" si="22"/>
        <v>5.3475865715966187E-2</v>
      </c>
      <c r="H66" s="47">
        <f t="shared" si="23"/>
        <v>3.1227189053318822</v>
      </c>
      <c r="I66" s="45">
        <v>15.2</v>
      </c>
      <c r="J66" s="46">
        <f t="shared" si="24"/>
        <v>1.6257498701311039</v>
      </c>
      <c r="K66" s="46">
        <f t="shared" si="25"/>
        <v>3.5426601600085927E-2</v>
      </c>
      <c r="L66" s="47">
        <f t="shared" si="26"/>
        <v>3.2630844912521444</v>
      </c>
      <c r="M66" s="45">
        <v>16.95</v>
      </c>
      <c r="N66" s="46">
        <f t="shared" si="27"/>
        <v>1.5929467733058147</v>
      </c>
      <c r="O66" s="46">
        <f t="shared" si="28"/>
        <v>-5.4361708486147631E-2</v>
      </c>
      <c r="P66" s="47">
        <f t="shared" si="29"/>
        <v>3.4618452073126069</v>
      </c>
      <c r="Q66" s="45">
        <v>18.7</v>
      </c>
      <c r="R66" s="46">
        <f t="shared" si="30"/>
        <v>1.5186293089137497</v>
      </c>
      <c r="S66" s="46">
        <f t="shared" si="31"/>
        <v>-1.0705468665295204E-2</v>
      </c>
      <c r="T66" s="47">
        <f t="shared" si="32"/>
        <v>3.5164446575258359</v>
      </c>
      <c r="U66" s="45">
        <v>20.45</v>
      </c>
      <c r="V66" s="46">
        <f t="shared" si="33"/>
        <v>1.5698817978964605</v>
      </c>
      <c r="W66" s="46">
        <f t="shared" si="34"/>
        <v>4.8720702595204113E-2</v>
      </c>
      <c r="X66" s="47">
        <f t="shared" si="35"/>
        <v>3.5464778448936065</v>
      </c>
    </row>
    <row r="67" spans="1:24" x14ac:dyDescent="0.2">
      <c r="A67" s="45">
        <v>11.75</v>
      </c>
      <c r="B67" s="46">
        <f t="shared" si="18"/>
        <v>1.5183669337249652</v>
      </c>
      <c r="C67" s="46">
        <f t="shared" si="19"/>
        <v>-6.5950897839075484E-2</v>
      </c>
      <c r="D67" s="47">
        <f t="shared" si="20"/>
        <v>3.1070198034292438</v>
      </c>
      <c r="E67" s="45">
        <v>13.5</v>
      </c>
      <c r="F67" s="46">
        <f t="shared" si="21"/>
        <v>1.5229056528134484</v>
      </c>
      <c r="G67" s="46">
        <f t="shared" si="22"/>
        <v>5.5757038752081822E-2</v>
      </c>
      <c r="H67" s="47">
        <f t="shared" si="23"/>
        <v>3.1241483116923017</v>
      </c>
      <c r="I67" s="45">
        <v>15.25</v>
      </c>
      <c r="J67" s="46">
        <f t="shared" si="24"/>
        <v>1.6272748938084962</v>
      </c>
      <c r="K67" s="46">
        <f t="shared" si="25"/>
        <v>3.2518474025541977E-2</v>
      </c>
      <c r="L67" s="47">
        <f t="shared" si="26"/>
        <v>3.2692766940278783</v>
      </c>
      <c r="M67" s="45">
        <v>17</v>
      </c>
      <c r="N67" s="46">
        <f t="shared" si="27"/>
        <v>1.5901364158733156</v>
      </c>
      <c r="O67" s="46">
        <f t="shared" si="28"/>
        <v>-5.5242682169261759E-2</v>
      </c>
      <c r="P67" s="47">
        <f t="shared" si="29"/>
        <v>3.4656716912254777</v>
      </c>
      <c r="Q67" s="45">
        <v>18.75</v>
      </c>
      <c r="R67" s="46">
        <f t="shared" si="30"/>
        <v>1.5182975805677432</v>
      </c>
      <c r="S67" s="46">
        <f t="shared" si="31"/>
        <v>-8.0562061209268343E-3</v>
      </c>
      <c r="T67" s="47">
        <f t="shared" si="32"/>
        <v>3.5164656235373468</v>
      </c>
      <c r="U67" s="45">
        <v>20.5</v>
      </c>
      <c r="V67" s="46">
        <f t="shared" si="33"/>
        <v>1.5723199002110013</v>
      </c>
      <c r="W67" s="46">
        <f t="shared" si="34"/>
        <v>4.8587357334424208E-2</v>
      </c>
      <c r="X67" s="47">
        <f t="shared" si="35"/>
        <v>3.5490531938099381</v>
      </c>
    </row>
    <row r="68" spans="1:24" x14ac:dyDescent="0.2">
      <c r="A68" s="45">
        <v>11.8</v>
      </c>
      <c r="B68" s="46">
        <f t="shared" si="18"/>
        <v>1.5153467353562406</v>
      </c>
      <c r="C68" s="46">
        <f t="shared" si="19"/>
        <v>-6.296666729804512E-2</v>
      </c>
      <c r="D68" s="47">
        <f t="shared" si="20"/>
        <v>3.1082818637696641</v>
      </c>
      <c r="E68" s="45">
        <v>13.55</v>
      </c>
      <c r="F68" s="46">
        <f t="shared" si="21"/>
        <v>1.5259308341714504</v>
      </c>
      <c r="G68" s="46">
        <f t="shared" si="22"/>
        <v>5.7881237072271663E-2</v>
      </c>
      <c r="H68" s="47">
        <f t="shared" si="23"/>
        <v>3.1257209752534387</v>
      </c>
      <c r="I68" s="45">
        <v>15.3</v>
      </c>
      <c r="J68" s="46">
        <f t="shared" si="24"/>
        <v>1.6286481557702661</v>
      </c>
      <c r="K68" s="46">
        <f t="shared" si="25"/>
        <v>2.9547518220868874E-2</v>
      </c>
      <c r="L68" s="47">
        <f t="shared" si="26"/>
        <v>3.2755209751775212</v>
      </c>
      <c r="M68" s="45">
        <v>17.05</v>
      </c>
      <c r="N68" s="46">
        <f t="shared" si="27"/>
        <v>1.5872939129685228</v>
      </c>
      <c r="O68" s="46">
        <f t="shared" si="28"/>
        <v>-5.5979923783457508E-2</v>
      </c>
      <c r="P68" s="47">
        <f t="shared" si="29"/>
        <v>3.4693457925129829</v>
      </c>
      <c r="Q68" s="45">
        <v>18.8</v>
      </c>
      <c r="R68" s="46">
        <f t="shared" si="30"/>
        <v>1.5180992042969004</v>
      </c>
      <c r="S68" s="46">
        <f t="shared" si="31"/>
        <v>-5.4007655830190515E-3</v>
      </c>
      <c r="T68" s="47">
        <f t="shared" si="32"/>
        <v>3.516473300418923</v>
      </c>
      <c r="U68" s="45">
        <v>20.55</v>
      </c>
      <c r="V68" s="46">
        <f t="shared" si="33"/>
        <v>1.5747423777836738</v>
      </c>
      <c r="W68" s="46">
        <f t="shared" si="34"/>
        <v>4.8332946501302931E-2</v>
      </c>
      <c r="X68" s="47">
        <f t="shared" si="35"/>
        <v>3.5517436594409406</v>
      </c>
    </row>
    <row r="69" spans="1:24" x14ac:dyDescent="0.2">
      <c r="A69" s="45">
        <v>11.85</v>
      </c>
      <c r="B69" s="46">
        <f t="shared" si="18"/>
        <v>1.5124915848645408</v>
      </c>
      <c r="C69" s="46">
        <f t="shared" si="19"/>
        <v>-5.9848459883042437E-2</v>
      </c>
      <c r="D69" s="47">
        <f t="shared" si="20"/>
        <v>3.1093919924641824</v>
      </c>
      <c r="E69" s="45">
        <v>13.6</v>
      </c>
      <c r="F69" s="46">
        <f t="shared" si="21"/>
        <v>1.5290468810111679</v>
      </c>
      <c r="G69" s="46">
        <f t="shared" si="22"/>
        <v>5.9844327189477298E-2</v>
      </c>
      <c r="H69" s="47">
        <f t="shared" si="23"/>
        <v>3.1274411305525289</v>
      </c>
      <c r="I69" s="45">
        <v>15.35</v>
      </c>
      <c r="J69" s="46">
        <f t="shared" si="24"/>
        <v>1.6298672250545947</v>
      </c>
      <c r="K69" s="46">
        <f t="shared" si="25"/>
        <v>2.6521545798194435E-2</v>
      </c>
      <c r="L69" s="47">
        <f t="shared" si="26"/>
        <v>3.2818095932350118</v>
      </c>
      <c r="M69" s="45">
        <v>17.100000000000001</v>
      </c>
      <c r="N69" s="46">
        <f t="shared" si="27"/>
        <v>1.5844265367758699</v>
      </c>
      <c r="O69" s="46">
        <f t="shared" si="28"/>
        <v>-5.6572438001946779E-2</v>
      </c>
      <c r="P69" s="47">
        <f t="shared" si="29"/>
        <v>3.4728665665105609</v>
      </c>
      <c r="Q69" s="45">
        <v>18.850000000000001</v>
      </c>
      <c r="R69" s="46">
        <f t="shared" si="30"/>
        <v>1.5180339668790828</v>
      </c>
      <c r="S69" s="46">
        <f t="shared" si="31"/>
        <v>-2.7457996470929835E-3</v>
      </c>
      <c r="T69" s="47">
        <f t="shared" si="32"/>
        <v>3.5164743785411132</v>
      </c>
      <c r="U69" s="45">
        <v>20.6</v>
      </c>
      <c r="V69" s="46">
        <f t="shared" si="33"/>
        <v>1.5771432656532727</v>
      </c>
      <c r="W69" s="46">
        <f t="shared" si="34"/>
        <v>4.7958691924908425E-2</v>
      </c>
      <c r="X69" s="47">
        <f t="shared" si="35"/>
        <v>3.5545480488706267</v>
      </c>
    </row>
    <row r="70" spans="1:24" x14ac:dyDescent="0.2">
      <c r="A70" s="45">
        <v>11.9</v>
      </c>
      <c r="B70" s="46">
        <f t="shared" si="18"/>
        <v>1.509807198728591</v>
      </c>
      <c r="C70" s="46">
        <f t="shared" si="19"/>
        <v>-5.6605164927913787E-2</v>
      </c>
      <c r="D70" s="47">
        <f t="shared" si="20"/>
        <v>3.1103592300453973</v>
      </c>
      <c r="E70" s="45">
        <v>13.65</v>
      </c>
      <c r="F70" s="46">
        <f t="shared" si="21"/>
        <v>1.5322453664983462</v>
      </c>
      <c r="G70" s="46">
        <f t="shared" si="22"/>
        <v>6.164260284431311E-2</v>
      </c>
      <c r="H70" s="47">
        <f t="shared" si="23"/>
        <v>3.129312583786656</v>
      </c>
      <c r="I70" s="45">
        <v>15.4</v>
      </c>
      <c r="J70" s="46">
        <f t="shared" si="24"/>
        <v>1.6309300674129703</v>
      </c>
      <c r="K70" s="46">
        <f t="shared" si="25"/>
        <v>2.3448453345405351E-2</v>
      </c>
      <c r="L70" s="47">
        <f t="shared" si="26"/>
        <v>3.288134721074178</v>
      </c>
      <c r="M70" s="45">
        <v>17.149999999999999</v>
      </c>
      <c r="N70" s="46">
        <f t="shared" si="27"/>
        <v>1.5815415786348326</v>
      </c>
      <c r="O70" s="46">
        <f t="shared" si="28"/>
        <v>-5.7019593084268294E-2</v>
      </c>
      <c r="P70" s="47">
        <f t="shared" si="29"/>
        <v>3.4762334316962171</v>
      </c>
      <c r="Q70" s="45">
        <v>18.899999999999999</v>
      </c>
      <c r="R70" s="46">
        <f t="shared" si="30"/>
        <v>1.5181013246447956</v>
      </c>
      <c r="S70" s="46">
        <f t="shared" si="31"/>
        <v>-9.7924197374421595E-5</v>
      </c>
      <c r="T70" s="47">
        <f t="shared" si="32"/>
        <v>3.5164755112629709</v>
      </c>
      <c r="U70" s="45">
        <v>20.65</v>
      </c>
      <c r="V70" s="46">
        <f t="shared" si="33"/>
        <v>1.5795166802926819</v>
      </c>
      <c r="W70" s="46">
        <f t="shared" si="34"/>
        <v>4.7466107485104381E-2</v>
      </c>
      <c r="X70" s="47">
        <f t="shared" si="35"/>
        <v>3.5574648769219372</v>
      </c>
    </row>
    <row r="71" spans="1:24" x14ac:dyDescent="0.2">
      <c r="A71" s="45">
        <v>11.95</v>
      </c>
      <c r="B71" s="46">
        <f t="shared" si="18"/>
        <v>1.5072988264112286</v>
      </c>
      <c r="C71" s="46">
        <f t="shared" si="19"/>
        <v>-5.3245903970854158E-2</v>
      </c>
      <c r="D71" s="47">
        <f t="shared" si="20"/>
        <v>3.1111928473483736</v>
      </c>
      <c r="E71" s="45">
        <v>13.7</v>
      </c>
      <c r="F71" s="46">
        <f t="shared" si="21"/>
        <v>1.5355177224565781</v>
      </c>
      <c r="G71" s="46">
        <f t="shared" si="22"/>
        <v>6.3272790936837353E-2</v>
      </c>
      <c r="H71" s="47">
        <f t="shared" si="23"/>
        <v>3.1313387068972416</v>
      </c>
      <c r="I71" s="45">
        <v>15.45</v>
      </c>
      <c r="J71" s="46">
        <f t="shared" si="24"/>
        <v>1.6318350477152088</v>
      </c>
      <c r="K71" s="46">
        <f t="shared" si="25"/>
        <v>2.0336202610842236E-2</v>
      </c>
      <c r="L71" s="47">
        <f t="shared" si="26"/>
        <v>3.2944884657329121</v>
      </c>
      <c r="M71" s="45">
        <v>17.2</v>
      </c>
      <c r="N71" s="46">
        <f t="shared" si="27"/>
        <v>1.5786463308234564</v>
      </c>
      <c r="O71" s="46">
        <f t="shared" si="28"/>
        <v>-5.732112108745957E-2</v>
      </c>
      <c r="P71" s="47">
        <f t="shared" si="29"/>
        <v>3.4794461699068671</v>
      </c>
      <c r="Q71" s="45">
        <v>18.95</v>
      </c>
      <c r="R71" s="46">
        <f t="shared" si="30"/>
        <v>1.518300409764207</v>
      </c>
      <c r="S71" s="46">
        <f t="shared" si="31"/>
        <v>2.5362979002379049E-3</v>
      </c>
      <c r="T71" s="47">
        <f t="shared" si="32"/>
        <v>3.5164832986281978</v>
      </c>
      <c r="U71" s="45">
        <v>20.7</v>
      </c>
      <c r="V71" s="46">
        <f t="shared" si="33"/>
        <v>1.581856838258046</v>
      </c>
      <c r="W71" s="46">
        <f t="shared" si="34"/>
        <v>4.6856993739889941E-2</v>
      </c>
      <c r="X71" s="47">
        <f t="shared" si="35"/>
        <v>3.5604923715314336</v>
      </c>
    </row>
    <row r="72" spans="1:24" ht="10.8" thickBot="1" x14ac:dyDescent="0.25">
      <c r="A72" s="50">
        <v>12</v>
      </c>
      <c r="B72" s="51">
        <f t="shared" si="18"/>
        <v>1.5049712415261474</v>
      </c>
      <c r="C72" s="51">
        <f t="shared" si="19"/>
        <v>-4.978000678530714E-2</v>
      </c>
      <c r="D72" s="52">
        <f t="shared" si="20"/>
        <v>3.1119023215733077</v>
      </c>
      <c r="E72" s="50">
        <v>13.75</v>
      </c>
      <c r="F72" s="51">
        <f t="shared" si="21"/>
        <v>1.5388552612545443</v>
      </c>
      <c r="G72" s="51">
        <f t="shared" si="22"/>
        <v>6.4732056362323487E-2</v>
      </c>
      <c r="H72" s="52">
        <f t="shared" si="23"/>
        <v>3.1335224327502567</v>
      </c>
      <c r="I72" s="50">
        <v>15.5</v>
      </c>
      <c r="J72" s="51">
        <f t="shared" si="24"/>
        <v>1.6325809314250996</v>
      </c>
      <c r="K72" s="51">
        <f t="shared" si="25"/>
        <v>1.7192800499607586E-2</v>
      </c>
      <c r="L72" s="52">
        <f t="shared" si="26"/>
        <v>3.3008628884255931</v>
      </c>
      <c r="M72" s="50">
        <v>17.25</v>
      </c>
      <c r="N72" s="51">
        <f t="shared" si="27"/>
        <v>1.5757480685630225</v>
      </c>
      <c r="O72" s="51">
        <f t="shared" si="28"/>
        <v>-5.7477115936854339E-2</v>
      </c>
      <c r="P72" s="52">
        <f t="shared" si="29"/>
        <v>3.482504924414223</v>
      </c>
      <c r="Q72" s="50">
        <v>19</v>
      </c>
      <c r="R72" s="51">
        <f t="shared" si="30"/>
        <v>1.5186300316115062</v>
      </c>
      <c r="S72" s="51">
        <f t="shared" si="31"/>
        <v>5.1503713105800486E-3</v>
      </c>
      <c r="T72" s="52">
        <f t="shared" si="32"/>
        <v>3.51650427285586</v>
      </c>
      <c r="U72" s="50">
        <v>20.75</v>
      </c>
      <c r="V72" s="51">
        <f t="shared" si="33"/>
        <v>1.5841580582197876</v>
      </c>
      <c r="W72" s="51">
        <f t="shared" si="34"/>
        <v>4.6133430062776704E-2</v>
      </c>
      <c r="X72" s="52">
        <f t="shared" si="35"/>
        <v>3.5636284816139305</v>
      </c>
    </row>
    <row r="73" spans="1:24" ht="10.8" thickBot="1" x14ac:dyDescent="0.25">
      <c r="A73" s="34" t="s">
        <v>20</v>
      </c>
      <c r="B73" s="35" t="s">
        <v>0</v>
      </c>
      <c r="C73" s="35" t="s">
        <v>1</v>
      </c>
      <c r="D73" s="36" t="s">
        <v>2</v>
      </c>
      <c r="E73" s="37" t="s">
        <v>20</v>
      </c>
      <c r="F73" s="35" t="s">
        <v>0</v>
      </c>
      <c r="G73" s="35" t="s">
        <v>1</v>
      </c>
      <c r="H73" s="36" t="s">
        <v>2</v>
      </c>
      <c r="I73" s="34" t="s">
        <v>20</v>
      </c>
      <c r="J73" s="35" t="s">
        <v>0</v>
      </c>
      <c r="K73" s="35" t="s">
        <v>1</v>
      </c>
      <c r="L73" s="36" t="s">
        <v>2</v>
      </c>
    </row>
    <row r="74" spans="1:24" x14ac:dyDescent="0.2">
      <c r="A74" s="42">
        <v>20.8</v>
      </c>
      <c r="B74" s="43">
        <f t="shared" ref="B74:B87" si="36">A74-A74^3/3/FACT(3)+A74^5/5/FACT(5)-A74^7/7/FACT(7)+A74^9/9/FACT(9)-A74^11/11/FACT(11)+A74^13/13/FACT(13)-A74^15/15/FACT(15)+A74^17/17/FACT(17)-A74^19/19/FACT(19)+A74^21/21/FACT(21)-A74^23/23/FACT(23)+A74^25/25/FACT(25)-A74^27/27/FACT(27)+A74^29/29/FACT(29)-A74^31/31/FACT(31)+A74^33/33/FACT(33)-A74^35/35/FACT(35)+A74^37/37/FACT(37)-A74^39/39/FACT(39)+A74^41/41/FACT(41)-A74^43/43/FACT(43)+A74^45/45/FACT(45)-A74^47/47/FACT(47)+A74^49/49/FACT(49)-A74^51/51/FACT(51)+A74^53/53/FACT(53)-A74^55/55/FACT(55)+A74^57/57/FACT(57)-A74^59/59/FACT(59)+A74^61/61/FACT(61)-A74^63/63/FACT(63)+A74^65/65/FACT(65)-A74^67/67/FACT(67)+A74^69/69/FACT(69)-A74^71/71/FACT(71)+A74^73/73/FACT(73)-A74^75/75/FACT(75)+A74^77/77/FACT(77)-A74^79/79/FACT(79)+A74^81/81/FACT(81)-A74^83/83/FACT(83)+A74^85/85/FACT(85)-A74^87/87/FACT(87)+A74^89/89/FACT(89)-A74^91/91/FACT(91)+A74^93/93/FACT(93)-A74^95/95/FACT(95)+A74^97/97/FACT(97)-A74^99/99/FACT(99)+A74^101/101/FACT(101)-A74^103/103/FACT(103)</f>
        <v>1.5864147945621272</v>
      </c>
      <c r="C74" s="43">
        <f t="shared" ref="C74:C88" si="37">LN(A74)+0.577215665-D74</f>
        <v>4.5297775166335708E-2</v>
      </c>
      <c r="D74" s="44">
        <f t="shared" ref="D74:D88" si="38">A74^2/2/FACT(2)-A74^4/4/FACT(4)+A74^6/6/FACT(6)-A74^8/8/FACT(8)+A74^10/10/FACT(10)-A74^12/12/FACT(12)+A74^14/14/FACT(14)-A74^16/16/FACT(16)+A74^18/18/FACT(18)-A74^20/20/FACT(20)+A74^22/22/FACT(22)-A74^24/24/FACT(24)+A74^26/26/FACT(26)-A74^28/28/FACT(28)+A74^30/30/FACT(30)-A74^32/32/FACT(32)+A74^34/34/FACT(34)-A74^36/36/FACT(36)+A74^38/38/FACT(38)-A74^40/40/FACT(40)+A74^42/42/FACT(42)-A74^44/44/FACT(44)+A74^46/46/FACT(46)-A74^48/48/FACT(48)+A74^50/50/FACT(50)-A74^52/52/FACT(52)+A74^54/54/FACT(54)-A74^56/56/FACT(56)+A74^58/58/FACT(58)-A74^60/60/FACT(60)+A74^62/62/FACT(62)-A74^64/64/FACT(64)+A74^66/66/FACT(66)-A74^68/68/FACT(68)+A74^70/70/FACT(70)-A74^72/72/FACT(72)+A74^74/74/FACT(74)-A74^76/76/FACT(76)+A74^78/78/FACT(78)-A74^80/80/FACT(80)+A74^82/82/FACT(82)-A74^84/84/FACT(84)+A74^86/86/FACT(86)-A74^88/88/FACT(88)+A74^90/90/FACT(90)-A74^92/92/FACT(92)+A74^94/94/FACT(94)-A74^96/96/FACT(96)+A74^98/98/FACT(98)-A74^100/100/FACT(100)+A74^102/102/FACT(102)-A74^104/104/FACT(104)</f>
        <v>3.5668708765409369</v>
      </c>
      <c r="E74" s="42">
        <v>22.55</v>
      </c>
      <c r="F74" s="43">
        <f t="shared" ref="F74:F108" si="39">E74-E74^3/3/FACT(3)+E74^5/5/FACT(5)-E74^7/7/FACT(7)+E74^9/9/FACT(9)-E74^11/11/FACT(11)+E74^13/13/FACT(13)-E74^15/15/FACT(15)+E74^17/17/FACT(17)-E74^19/19/FACT(19)+E74^21/21/FACT(21)-E74^23/23/FACT(23)+E74^25/25/FACT(25)-E74^27/27/FACT(27)+E74^29/29/FACT(29)-E74^31/31/FACT(31)+E74^33/33/FACT(33)-E74^35/35/FACT(35)+E74^37/37/FACT(37)-E74^39/39/FACT(39)+E74^41/41/FACT(41)-E74^43/43/FACT(43)+E74^45/45/FACT(45)-E74^47/47/FACT(47)+E74^49/49/FACT(49)-E74^51/51/FACT(51)+E74^53/53/FACT(53)-E74^55/55/FACT(55)+E74^57/57/FACT(57)-E74^59/59/FACT(59)+E74^61/61/FACT(61)-E74^63/63/FACT(63)+E74^65/65/FACT(65)-E74^67/67/FACT(67)+E74^69/69/FACT(69)-E74^71/71/FACT(71)+E74^73/73/FACT(73)-E74^75/75/FACT(75)+E74^77/77/FACT(77)-E74^79/79/FACT(79)+E74^81/81/FACT(81)-E74^83/83/FACT(83)+E74^85/85/FACT(85)-E74^87/87/FACT(87)+E74^89/89/FACT(89)-E74^91/91/FACT(91)+E74^93/93/FACT(93)-E74^95/95/FACT(95)+E74^97/97/FACT(97)-E74^99/99/FACT(99)+E74^101/101/FACT(101)-E74^103/103/FACT(103)</f>
        <v>1.6092819070029976</v>
      </c>
      <c r="G74" s="43">
        <f t="shared" ref="G74:G108" si="40">LN(E74)+0.577215665-H74</f>
        <v>-2.1773922053431427E-2</v>
      </c>
      <c r="H74" s="44">
        <f t="shared" ref="H74:H108" si="41">E74^2/2/FACT(2)-E74^4/4/FACT(4)+E74^6/6/FACT(6)-E74^8/8/FACT(8)+E74^10/10/FACT(10)-E74^12/12/FACT(12)+E74^14/14/FACT(14)-E74^16/16/FACT(16)+E74^18/18/FACT(18)-E74^20/20/FACT(20)+E74^22/22/FACT(22)-E74^24/24/FACT(24)+E74^26/26/FACT(26)-E74^28/28/FACT(28)+E74^30/30/FACT(30)-E74^32/32/FACT(32)+E74^34/34/FACT(34)-E74^36/36/FACT(36)+E74^38/38/FACT(38)-E74^40/40/FACT(40)+E74^42/42/FACT(42)-E74^44/44/FACT(44)+E74^46/46/FACT(46)-E74^48/48/FACT(48)+E74^50/50/FACT(50)-E74^52/52/FACT(52)+E74^54/54/FACT(54)-E74^56/56/FACT(56)+E74^58/58/FACT(58)-E74^60/60/FACT(60)+E74^62/62/FACT(62)-E74^64/64/FACT(64)+E74^66/66/FACT(66)-E74^68/68/FACT(68)+E74^70/70/FACT(70)-E74^72/72/FACT(72)+E74^74/74/FACT(74)-E74^76/76/FACT(76)+E74^78/78/FACT(78)-E74^80/80/FACT(80)+E74^82/82/FACT(82)-E74^84/84/FACT(84)+E74^86/86/FACT(86)-E74^88/88/FACT(88)+E74^90/90/FACT(90)-E74^92/92/FACT(92)+E74^94/94/FACT(94)-E74^96/96/FACT(96)+E74^98/98/FACT(98)-E74^100/100/FACT(100)+E74^102/102/FACT(102)-E74^104/104/FACT(104)</f>
        <v>3.7147246530021185</v>
      </c>
      <c r="I74" s="45">
        <v>24.3</v>
      </c>
      <c r="J74" s="46">
        <f t="shared" ref="J74:J88" si="42">I74-I74^3/3/FACT(3)+I74^5/5/FACT(5)-I74^7/7/FACT(7)+I74^9/9/FACT(9)-I74^11/11/FACT(11)+I74^13/13/FACT(13)-I74^15/15/FACT(15)+I74^17/17/FACT(17)-I74^19/19/FACT(19)+I74^21/21/FACT(21)-I74^23/23/FACT(23)+I74^25/25/FACT(25)-I74^27/27/FACT(27)+I74^29/29/FACT(29)-I74^31/31/FACT(31)+I74^33/33/FACT(33)-I74^35/35/FACT(35)+I74^37/37/FACT(37)-I74^39/39/FACT(39)+I74^41/41/FACT(41)-I74^43/43/FACT(43)+I74^45/45/FACT(45)-I74^47/47/FACT(47)+I74^49/49/FACT(49)-I74^51/51/FACT(51)+I74^53/53/FACT(53)-I74^55/55/FACT(55)+I74^57/57/FACT(57)-I74^59/59/FACT(59)+I74^61/61/FACT(61)-I74^63/63/FACT(63)+I74^65/65/FACT(65)-I74^67/67/FACT(67)+I74^69/69/FACT(69)-I74^71/71/FACT(71)+I74^73/73/FACT(73)-I74^75/75/FACT(75)+I74^77/77/FACT(77)-I74^79/79/FACT(79)+I74^81/81/FACT(81)-I74^83/83/FACT(83)+I74^85/85/FACT(85)-I74^87/87/FACT(87)+I74^89/89/FACT(89)-I74^91/91/FACT(91)+I74^93/93/FACT(93)-I74^95/95/FACT(95)+I74^97/97/FACT(97)-I74^99/99/FACT(99)+I74^101/101/FACT(101)-I74^103/103/FACT(103)</f>
        <v>1.5444395126875827</v>
      </c>
      <c r="K74" s="46">
        <f t="shared" ref="K74:K88" si="43">LN(I74)+0.577215665-L74</f>
        <v>-3.1470718359901895E-2</v>
      </c>
      <c r="L74" s="47">
        <f t="shared" ref="L74:L88" si="44">I74^2/2/FACT(2)-I74^4/4/FACT(4)+I74^6/6/FACT(6)-I74^8/8/FACT(8)+I74^10/10/FACT(10)-I74^12/12/FACT(12)+I74^14/14/FACT(14)-I74^16/16/FACT(16)+I74^18/18/FACT(18)-I74^20/20/FACT(20)+I74^22/22/FACT(22)-I74^24/24/FACT(24)+I74^26/26/FACT(26)-I74^28/28/FACT(28)+I74^30/30/FACT(30)-I74^32/32/FACT(32)+I74^34/34/FACT(34)-I74^36/36/FACT(36)+I74^38/38/FACT(38)-I74^40/40/FACT(40)+I74^42/42/FACT(42)-I74^44/44/FACT(44)+I74^46/46/FACT(46)-I74^48/48/FACT(48)+I74^50/50/FACT(50)-I74^52/52/FACT(52)+I74^54/54/FACT(54)-I74^56/56/FACT(56)+I74^58/58/FACT(58)-I74^60/60/FACT(60)+I74^62/62/FACT(62)-I74^64/64/FACT(64)+I74^66/66/FACT(66)-I74^68/68/FACT(68)+I74^70/70/FACT(70)-I74^72/72/FACT(72)+I74^74/74/FACT(74)-I74^76/76/FACT(76)+I74^78/78/FACT(78)-I74^80/80/FACT(80)+I74^82/82/FACT(82)-I74^84/84/FACT(84)+I74^86/86/FACT(86)-I74^88/88/FACT(88)+I74^90/90/FACT(90)-I74^92/92/FACT(92)+I74^94/94/FACT(94)-I74^96/96/FACT(96)+I74^98/98/FACT(98)-I74^100/100/FACT(100)+I74^102/102/FACT(102)-I74^104/104/FACT(104)</f>
        <v>3.7991627337064049</v>
      </c>
    </row>
    <row r="75" spans="1:24" x14ac:dyDescent="0.2">
      <c r="A75" s="45">
        <v>20.85</v>
      </c>
      <c r="B75" s="46">
        <f t="shared" si="36"/>
        <v>1.5886216366125578</v>
      </c>
      <c r="C75" s="46">
        <f t="shared" si="37"/>
        <v>4.4352648463567679E-2</v>
      </c>
      <c r="D75" s="47">
        <f t="shared" si="38"/>
        <v>3.5702169647812432</v>
      </c>
      <c r="E75" s="39">
        <v>22.6</v>
      </c>
      <c r="F75" s="40">
        <f t="shared" si="39"/>
        <v>1.6080611573907235</v>
      </c>
      <c r="G75" s="40">
        <f t="shared" si="40"/>
        <v>-2.3621679964523246E-2</v>
      </c>
      <c r="H75" s="41">
        <f t="shared" si="41"/>
        <v>3.7187872512427633</v>
      </c>
      <c r="I75" s="45">
        <v>24.35</v>
      </c>
      <c r="J75" s="46">
        <f t="shared" si="42"/>
        <v>1.5429540374071808</v>
      </c>
      <c r="K75" s="46">
        <f t="shared" si="43"/>
        <v>-3.0050231513929049E-2</v>
      </c>
      <c r="L75" s="47">
        <f t="shared" si="44"/>
        <v>3.7997977460425281</v>
      </c>
    </row>
    <row r="76" spans="1:24" x14ac:dyDescent="0.2">
      <c r="A76" s="45">
        <v>20.9</v>
      </c>
      <c r="B76" s="46">
        <f t="shared" si="36"/>
        <v>1.5907733199037279</v>
      </c>
      <c r="C76" s="46">
        <f t="shared" si="37"/>
        <v>4.3300933148607612E-2</v>
      </c>
      <c r="D76" s="47">
        <f t="shared" si="38"/>
        <v>3.5736638908221572</v>
      </c>
      <c r="E76" s="45">
        <v>22.65</v>
      </c>
      <c r="F76" s="46">
        <f t="shared" si="39"/>
        <v>1.6067524483108067</v>
      </c>
      <c r="G76" s="46">
        <f t="shared" si="40"/>
        <v>-2.5402173079300372E-2</v>
      </c>
      <c r="H76" s="47">
        <f t="shared" si="41"/>
        <v>3.7227776900083431</v>
      </c>
      <c r="I76" s="55">
        <v>24.4</v>
      </c>
      <c r="J76" s="40">
        <f t="shared" si="42"/>
        <v>1.541544467609657</v>
      </c>
      <c r="K76" s="40">
        <f t="shared" si="43"/>
        <v>-2.8560328930947509E-2</v>
      </c>
      <c r="L76" s="41">
        <f t="shared" si="44"/>
        <v>3.8003591262301035</v>
      </c>
    </row>
    <row r="77" spans="1:24" x14ac:dyDescent="0.2">
      <c r="A77" s="45">
        <v>20.95</v>
      </c>
      <c r="B77" s="46">
        <f t="shared" si="36"/>
        <v>1.592864739049199</v>
      </c>
      <c r="C77" s="46">
        <f t="shared" si="37"/>
        <v>4.2145759583609887E-2</v>
      </c>
      <c r="D77" s="47">
        <f t="shared" si="38"/>
        <v>3.5772085517845369</v>
      </c>
      <c r="E77" s="45">
        <v>22.7</v>
      </c>
      <c r="F77" s="46">
        <f t="shared" si="39"/>
        <v>1.6053594855809159</v>
      </c>
      <c r="G77" s="46">
        <f t="shared" si="40"/>
        <v>-2.7111254208111113E-2</v>
      </c>
      <c r="H77" s="47">
        <f t="shared" si="41"/>
        <v>3.7266918436954679</v>
      </c>
      <c r="I77" s="49">
        <v>24.45</v>
      </c>
      <c r="J77" s="46">
        <f t="shared" si="42"/>
        <v>1.5402136791975425</v>
      </c>
      <c r="K77" s="46">
        <f t="shared" si="43"/>
        <v>-2.7005041240326211E-2</v>
      </c>
      <c r="L77" s="47">
        <f t="shared" si="44"/>
        <v>3.800850922161207</v>
      </c>
    </row>
    <row r="78" spans="1:24" x14ac:dyDescent="0.2">
      <c r="A78" s="45">
        <v>21</v>
      </c>
      <c r="B78" s="46">
        <f t="shared" si="36"/>
        <v>1.594890968229896</v>
      </c>
      <c r="C78" s="46">
        <f t="shared" si="37"/>
        <v>4.0890503254883637E-2</v>
      </c>
      <c r="D78" s="47">
        <f t="shared" si="38"/>
        <v>3.5808475994685396</v>
      </c>
      <c r="E78" s="45">
        <v>22.75</v>
      </c>
      <c r="F78" s="46">
        <f t="shared" si="39"/>
        <v>1.603886093876242</v>
      </c>
      <c r="G78" s="46">
        <f t="shared" si="40"/>
        <v>-2.8744994034686666E-2</v>
      </c>
      <c r="H78" s="47">
        <f t="shared" si="41"/>
        <v>3.7305258044316463</v>
      </c>
      <c r="I78" s="49">
        <v>24.5</v>
      </c>
      <c r="J78" s="46">
        <f t="shared" si="42"/>
        <v>1.5389649173689106</v>
      </c>
      <c r="K78" s="46">
        <f t="shared" si="43"/>
        <v>-2.538856648921417E-2</v>
      </c>
      <c r="L78" s="47">
        <f t="shared" si="44"/>
        <v>3.8012773490398954</v>
      </c>
    </row>
    <row r="79" spans="1:24" x14ac:dyDescent="0.2">
      <c r="A79" s="45">
        <v>21.05</v>
      </c>
      <c r="B79" s="46">
        <f t="shared" si="36"/>
        <v>1.5968472643482559</v>
      </c>
      <c r="C79" s="46">
        <f t="shared" si="37"/>
        <v>3.9538764029350304E-2</v>
      </c>
      <c r="D79" s="47">
        <f t="shared" si="38"/>
        <v>3.5845774610990402</v>
      </c>
      <c r="E79" s="45">
        <v>22.8</v>
      </c>
      <c r="F79" s="46">
        <f t="shared" si="39"/>
        <v>1.6023362953036944</v>
      </c>
      <c r="G79" s="46">
        <f t="shared" si="40"/>
        <v>-3.0299630306658276E-2</v>
      </c>
      <c r="H79" s="47">
        <f t="shared" si="41"/>
        <v>3.7342758312670532</v>
      </c>
      <c r="I79" s="49">
        <v>24.55</v>
      </c>
      <c r="J79" s="46">
        <f t="shared" si="42"/>
        <v>1.5378008686346454</v>
      </c>
      <c r="K79" s="46">
        <f t="shared" si="43"/>
        <v>-2.3715026675210638E-2</v>
      </c>
      <c r="L79" s="47">
        <f t="shared" si="44"/>
        <v>3.8016425459157404</v>
      </c>
    </row>
    <row r="80" spans="1:24" x14ac:dyDescent="0.2">
      <c r="A80" s="45">
        <v>21.1</v>
      </c>
      <c r="B80" s="46">
        <f t="shared" si="36"/>
        <v>1.598729083942076</v>
      </c>
      <c r="C80" s="46">
        <f t="shared" si="37"/>
        <v>3.8094377715537142E-2</v>
      </c>
      <c r="D80" s="47">
        <f t="shared" si="38"/>
        <v>3.5883943277664834</v>
      </c>
      <c r="E80" s="45">
        <v>22.85</v>
      </c>
      <c r="F80" s="46">
        <f t="shared" si="39"/>
        <v>1.600714298854923</v>
      </c>
      <c r="G80" s="46">
        <f t="shared" si="40"/>
        <v>-3.1771598336069129E-2</v>
      </c>
      <c r="H80" s="47">
        <f t="shared" si="41"/>
        <v>3.7379383806762827</v>
      </c>
      <c r="I80" s="49">
        <v>24.6</v>
      </c>
      <c r="J80" s="46">
        <f t="shared" si="42"/>
        <v>1.5367241622331973</v>
      </c>
      <c r="K80" s="46">
        <f t="shared" si="43"/>
        <v>-2.198898202404731E-2</v>
      </c>
      <c r="L80" s="47">
        <f t="shared" si="44"/>
        <v>3.8019510899623645</v>
      </c>
    </row>
    <row r="81" spans="1:12" x14ac:dyDescent="0.2">
      <c r="A81" s="45">
        <v>21.15</v>
      </c>
      <c r="B81" s="46">
        <f t="shared" si="36"/>
        <v>1.6005320811653339</v>
      </c>
      <c r="C81" s="46">
        <f t="shared" si="37"/>
        <v>3.6561380867098148E-2</v>
      </c>
      <c r="D81" s="47">
        <f t="shared" si="38"/>
        <v>3.5922941896251888</v>
      </c>
      <c r="E81" s="45">
        <v>22.9</v>
      </c>
      <c r="F81" s="46">
        <f t="shared" si="39"/>
        <v>1.599024463233027</v>
      </c>
      <c r="G81" s="46">
        <f t="shared" si="40"/>
        <v>-3.3157668207529856E-2</v>
      </c>
      <c r="H81" s="47">
        <f t="shared" si="41"/>
        <v>3.7415102437677237</v>
      </c>
      <c r="I81" s="49">
        <v>24.65</v>
      </c>
      <c r="J81" s="46">
        <f t="shared" si="42"/>
        <v>1.5357370338929754</v>
      </c>
      <c r="K81" s="46">
        <f t="shared" si="43"/>
        <v>-2.021486960661445E-2</v>
      </c>
      <c r="L81" s="47">
        <f t="shared" si="44"/>
        <v>3.8022074350953137</v>
      </c>
    </row>
    <row r="82" spans="1:12" x14ac:dyDescent="0.2">
      <c r="A82" s="45">
        <v>21.2</v>
      </c>
      <c r="B82" s="46">
        <f t="shared" si="36"/>
        <v>1.6022521407171333</v>
      </c>
      <c r="C82" s="46">
        <f t="shared" si="37"/>
        <v>3.4944017306062669E-2</v>
      </c>
      <c r="D82" s="47">
        <f t="shared" si="38"/>
        <v>3.5962728293719044</v>
      </c>
      <c r="E82" s="45">
        <v>22.95</v>
      </c>
      <c r="F82" s="46">
        <f t="shared" si="39"/>
        <v>1.597271278268267</v>
      </c>
      <c r="G82" s="46">
        <f t="shared" si="40"/>
        <v>-3.4454704433337202E-2</v>
      </c>
      <c r="H82" s="47">
        <f t="shared" si="41"/>
        <v>3.744988305939891</v>
      </c>
      <c r="I82" s="49">
        <v>24.7</v>
      </c>
      <c r="J82" s="46">
        <f t="shared" si="42"/>
        <v>1.5348415455132038</v>
      </c>
      <c r="K82" s="46">
        <f t="shared" si="43"/>
        <v>-1.8397391549268338E-2</v>
      </c>
      <c r="L82" s="47">
        <f t="shared" si="44"/>
        <v>3.8024163001831996</v>
      </c>
    </row>
    <row r="83" spans="1:12" x14ac:dyDescent="0.2">
      <c r="A83" s="45">
        <v>21.25</v>
      </c>
      <c r="B83" s="46">
        <f t="shared" si="36"/>
        <v>1.6038853562906572</v>
      </c>
      <c r="C83" s="46">
        <f t="shared" si="37"/>
        <v>3.3246717255516867E-2</v>
      </c>
      <c r="D83" s="47">
        <f t="shared" si="38"/>
        <v>3.6003258431149088</v>
      </c>
      <c r="E83" s="45">
        <v>23</v>
      </c>
      <c r="F83" s="46">
        <f t="shared" si="39"/>
        <v>1.5954594435586005</v>
      </c>
      <c r="G83" s="46">
        <f t="shared" si="40"/>
        <v>-3.5659852125037972E-2</v>
      </c>
      <c r="H83" s="47">
        <f t="shared" si="41"/>
        <v>3.7483697330541874</v>
      </c>
      <c r="I83" s="49">
        <v>24.75</v>
      </c>
      <c r="J83" s="46">
        <f t="shared" si="42"/>
        <v>1.5340397158756611</v>
      </c>
      <c r="K83" s="46">
        <f t="shared" si="43"/>
        <v>-1.6541088762137779E-2</v>
      </c>
      <c r="L83" s="47">
        <f t="shared" si="44"/>
        <v>3.8025822427768374</v>
      </c>
    </row>
    <row r="84" spans="1:12" x14ac:dyDescent="0.2">
      <c r="A84" s="45">
        <v>21.3</v>
      </c>
      <c r="B84" s="46">
        <f t="shared" si="36"/>
        <v>1.6054280664250513</v>
      </c>
      <c r="C84" s="46">
        <f t="shared" si="37"/>
        <v>3.1474078799946348E-2</v>
      </c>
      <c r="D84" s="47">
        <f t="shared" si="38"/>
        <v>3.604448658915433</v>
      </c>
      <c r="E84" s="45">
        <v>23.05</v>
      </c>
      <c r="F84" s="46">
        <f t="shared" si="39"/>
        <v>1.5935936888201232</v>
      </c>
      <c r="G84" s="46">
        <f t="shared" si="40"/>
        <v>-3.677052594335839E-2</v>
      </c>
      <c r="H84" s="47">
        <f t="shared" si="41"/>
        <v>3.7516519603860163</v>
      </c>
      <c r="I84" s="49">
        <v>24.8</v>
      </c>
      <c r="J84" s="46">
        <f t="shared" si="42"/>
        <v>1.5333331700505346</v>
      </c>
      <c r="K84" s="46">
        <f t="shared" si="43"/>
        <v>-1.4650884528724095E-2</v>
      </c>
      <c r="L84" s="47">
        <f t="shared" si="44"/>
        <v>3.8027102026996604</v>
      </c>
    </row>
    <row r="85" spans="1:12" x14ac:dyDescent="0.2">
      <c r="A85" s="45">
        <v>21.35</v>
      </c>
      <c r="B85" s="46">
        <f t="shared" si="36"/>
        <v>1.6068768493198704</v>
      </c>
      <c r="C85" s="46">
        <f t="shared" si="37"/>
        <v>2.963089547908071E-2</v>
      </c>
      <c r="D85" s="47">
        <f t="shared" si="38"/>
        <v>3.6086365091955526</v>
      </c>
      <c r="E85" s="45">
        <v>23.1</v>
      </c>
      <c r="F85" s="46">
        <f t="shared" si="39"/>
        <v>1.5916788770889145</v>
      </c>
      <c r="G85" s="46">
        <f t="shared" si="40"/>
        <v>-3.7784385658082176E-2</v>
      </c>
      <c r="H85" s="47">
        <f t="shared" si="41"/>
        <v>3.7548326681858302</v>
      </c>
      <c r="I85" s="49">
        <v>24.85</v>
      </c>
      <c r="J85" s="46">
        <f t="shared" si="42"/>
        <v>1.5327231423002177</v>
      </c>
      <c r="K85" s="46">
        <f t="shared" si="43"/>
        <v>-1.2731594609509678E-2</v>
      </c>
      <c r="L85" s="47">
        <f t="shared" si="44"/>
        <v>3.8028050121521471</v>
      </c>
    </row>
    <row r="86" spans="1:12" x14ac:dyDescent="0.2">
      <c r="A86" s="45">
        <v>21.4</v>
      </c>
      <c r="B86" s="46">
        <f t="shared" si="36"/>
        <v>1.6082285330656128</v>
      </c>
      <c r="C86" s="46">
        <f t="shared" si="37"/>
        <v>2.7722076603832857E-2</v>
      </c>
      <c r="D86" s="47">
        <f t="shared" si="38"/>
        <v>3.6128845104239731</v>
      </c>
      <c r="E86" s="45">
        <v>23.15</v>
      </c>
      <c r="F86" s="46">
        <f t="shared" si="39"/>
        <v>1.5897200845377943</v>
      </c>
      <c r="G86" s="46">
        <f t="shared" si="40"/>
        <v>-3.8699251163381021E-2</v>
      </c>
      <c r="H86" s="47">
        <f t="shared" si="41"/>
        <v>3.7579096966956245</v>
      </c>
      <c r="I86" s="49">
        <v>24.9</v>
      </c>
      <c r="J86" s="46">
        <f t="shared" si="42"/>
        <v>1.5322108000659307</v>
      </c>
      <c r="K86" s="46">
        <f t="shared" si="43"/>
        <v>-1.0788080635855124E-2</v>
      </c>
      <c r="L86" s="47">
        <f t="shared" si="44"/>
        <v>3.8028715491065173</v>
      </c>
    </row>
    <row r="87" spans="1:12" x14ac:dyDescent="0.2">
      <c r="A87" s="45">
        <v>21.45</v>
      </c>
      <c r="B87" s="46">
        <f t="shared" si="36"/>
        <v>1.6094801960055969</v>
      </c>
      <c r="C87" s="46">
        <f t="shared" si="37"/>
        <v>2.5752694304555845E-2</v>
      </c>
      <c r="D87" s="47">
        <f t="shared" si="38"/>
        <v>3.6171876160694705</v>
      </c>
      <c r="E87" s="45">
        <v>23.2</v>
      </c>
      <c r="F87" s="46">
        <f t="shared" si="39"/>
        <v>1.5877223155180553</v>
      </c>
      <c r="G87" s="46">
        <f t="shared" si="40"/>
        <v>-3.9513333361491654E-2</v>
      </c>
      <c r="H87" s="47">
        <f t="shared" si="41"/>
        <v>3.7608812770337563</v>
      </c>
      <c r="I87" s="49">
        <v>24.95</v>
      </c>
      <c r="J87" s="46">
        <f t="shared" si="42"/>
        <v>1.531796988457508</v>
      </c>
      <c r="K87" s="46">
        <f t="shared" si="43"/>
        <v>-8.8254544408363778E-3</v>
      </c>
      <c r="L87" s="47">
        <f t="shared" si="44"/>
        <v>3.8029149416383636</v>
      </c>
    </row>
    <row r="88" spans="1:12" ht="10.8" thickBot="1" x14ac:dyDescent="0.25">
      <c r="A88" s="45">
        <v>21.5</v>
      </c>
      <c r="B88" s="46">
        <f>A88-A88^3/3/FACT(3)+A88^5/5/FACT(5)-A88^7/7/FACT(7)+A88^9/9/FACT(9)-A88^11/11/FACT(11)+A88^13/13/FACT(13)-A88^15/15/FACT(15)+A88^17/17/FACT(17)-A88^19/19/FACT(19)+A88^21/21/FACT(21)-A88^23/23/FACT(23)+A88^25/25/FACT(25)-A88^27/27/FACT(27)+A88^29/29/FACT(29)-A88^31/31/FACT(31)+A88^33/33/FACT(33)-A88^35/35/FACT(35)+A88^37/37/FACT(37)-A88^39/39/FACT(39)+A88^41/41/FACT(41)-A88^43/43/FACT(43)+A88^45/45/FACT(45)-A88^47/47/FACT(47)+A88^49/49/FACT(49)-A88^51/51/FACT(51)+A88^53/53/FACT(53)-A88^55/55/FACT(55)+A88^57/57/FACT(57)-A88^59/59/FACT(59)+A88^61/61/FACT(61)-A88^63/63/FACT(63)+A88^65/65/FACT(65)-A88^67/67/FACT(67)+A88^69/69/FACT(69)-A88^71/71/FACT(71)+A88^73/73/FACT(73)-A88^75/75/FACT(75)+A88^77/77/FACT(77)-A88^79/79/FACT(79)+A88^81/81/FACT(81)-A88^83/83/FACT(83)+A88^85/85/FACT(85)-A88^87/87/FACT(87)+A88^89/89/FACT(89)-A88^91/91/FACT(91)+A88^93/93/FACT(93)-A88^95/95/FACT(95)+A88^97/97/FACT(97)-A88^99/99/FACT(99)+A88^101/101/FACT(101)-A88^103/103/FACT(103)</f>
        <v>1.6106291894277462</v>
      </c>
      <c r="C88" s="46">
        <f t="shared" si="37"/>
        <v>2.3727943151957032E-2</v>
      </c>
      <c r="D88" s="47">
        <f t="shared" si="38"/>
        <v>3.6215406569816602</v>
      </c>
      <c r="E88" s="45">
        <v>23.25</v>
      </c>
      <c r="F88" s="46">
        <f t="shared" si="39"/>
        <v>1.5856907412836032</v>
      </c>
      <c r="G88" s="46">
        <f t="shared" si="40"/>
        <v>-4.022504674834293E-2</v>
      </c>
      <c r="H88" s="47">
        <f t="shared" si="41"/>
        <v>3.7637458437817082</v>
      </c>
      <c r="I88" s="53">
        <v>25</v>
      </c>
      <c r="J88" s="51">
        <f t="shared" si="42"/>
        <v>1.5314826421437482</v>
      </c>
      <c r="K88" s="51">
        <f t="shared" si="43"/>
        <v>-6.8484938304771426E-3</v>
      </c>
      <c r="L88" s="52">
        <f t="shared" si="44"/>
        <v>3.8029399836986779</v>
      </c>
    </row>
    <row r="89" spans="1:12" x14ac:dyDescent="0.2">
      <c r="A89" s="45">
        <v>21.55</v>
      </c>
      <c r="B89" s="46">
        <f t="shared" ref="B89:B108" si="45">A89-A89^3/3/FACT(3)+A89^5/5/FACT(5)-A89^7/7/FACT(7)+A89^9/9/FACT(9)-A89^11/11/FACT(11)+A89^13/13/FACT(13)-A89^15/15/FACT(15)+A89^17/17/FACT(17)-A89^19/19/FACT(19)+A89^21/21/FACT(21)-A89^23/23/FACT(23)+A89^25/25/FACT(25)-A89^27/27/FACT(27)+A89^29/29/FACT(29)-A89^31/31/FACT(31)+A89^33/33/FACT(33)-A89^35/35/FACT(35)+A89^37/37/FACT(37)-A89^39/39/FACT(39)+A89^41/41/FACT(41)-A89^43/43/FACT(43)+A89^45/45/FACT(45)-A89^47/47/FACT(47)+A89^49/49/FACT(49)-A89^51/51/FACT(51)+A89^53/53/FACT(53)-A89^55/55/FACT(55)+A89^57/57/FACT(57)-A89^59/59/FACT(59)+A89^61/61/FACT(61)-A89^63/63/FACT(63)+A89^65/65/FACT(65)-A89^67/67/FACT(67)+A89^69/69/FACT(69)-A89^71/71/FACT(71)+A89^73/73/FACT(73)-A89^75/75/FACT(75)+A89^77/77/FACT(77)-A89^79/79/FACT(79)+A89^81/81/FACT(81)-A89^83/83/FACT(83)+A89^85/85/FACT(85)-A89^87/87/FACT(87)+A89^89/89/FACT(89)-A89^91/91/FACT(91)+A89^93/93/FACT(93)-A89^95/95/FACT(95)+A89^97/97/FACT(97)-A89^99/99/FACT(99)+A89^101/101/FACT(101)-A89^103/103/FACT(103)</f>
        <v>1.6116731145577949</v>
      </c>
      <c r="C89" s="46">
        <f t="shared" ref="C89:C108" si="46">LN(A89)+0.577215665-D89</f>
        <v>2.1653120989109542E-2</v>
      </c>
      <c r="D89" s="47">
        <f t="shared" ref="D89:D108" si="47">A89^2/2/FACT(2)-A89^4/4/FACT(4)+A89^6/6/FACT(6)-A89^8/8/FACT(8)+A89^10/10/FACT(10)-A89^12/12/FACT(12)+A89^14/14/FACT(14)-A89^16/16/FACT(16)+A89^18/18/FACT(18)-A89^20/20/FACT(20)+A89^22/22/FACT(22)-A89^24/24/FACT(24)+A89^26/26/FACT(26)-A89^28/28/FACT(28)+A89^30/30/FACT(30)-A89^32/32/FACT(32)+A89^34/34/FACT(34)-A89^36/36/FACT(36)+A89^38/38/FACT(38)-A89^40/40/FACT(40)+A89^42/42/FACT(42)-A89^44/44/FACT(44)+A89^46/46/FACT(46)-A89^48/48/FACT(48)+A89^50/50/FACT(50)-A89^52/52/FACT(52)+A89^54/54/FACT(54)-A89^56/56/FACT(56)+A89^58/58/FACT(58)-A89^60/60/FACT(60)+A89^62/62/FACT(62)-A89^64/64/FACT(64)+A89^66/66/FACT(66)-A89^68/68/FACT(68)+A89^70/70/FACT(70)-A89^72/72/FACT(72)+A89^74/74/FACT(74)-A89^76/76/FACT(76)+A89^78/78/FACT(78)-A89^80/80/FACT(80)+A89^82/82/FACT(82)-A89^84/84/FACT(84)+A89^86/86/FACT(86)-A89^88/88/FACT(88)+A89^90/90/FACT(90)-A89^92/92/FACT(92)+A89^94/94/FACT(94)-A89^96/96/FACT(96)+A89^98/98/FACT(98)-A89^100/100/FACT(100)+A89^102/102/FACT(102)-A89^104/104/FACT(104)</f>
        <v>3.6259383605606472</v>
      </c>
      <c r="E89" s="45">
        <v>23.3</v>
      </c>
      <c r="F89" s="46">
        <f t="shared" si="39"/>
        <v>1.5836305687823591</v>
      </c>
      <c r="G89" s="46">
        <f t="shared" si="40"/>
        <v>-4.0832997492668444E-2</v>
      </c>
      <c r="H89" s="47">
        <f t="shared" si="41"/>
        <v>3.7665020230643234</v>
      </c>
    </row>
    <row r="90" spans="1:12" x14ac:dyDescent="0.2">
      <c r="A90" s="45">
        <v>21.6</v>
      </c>
      <c r="B90" s="46">
        <f t="shared" si="45"/>
        <v>1.6126098678844512</v>
      </c>
      <c r="C90" s="46">
        <f t="shared" si="46"/>
        <v>1.9533644771904335E-2</v>
      </c>
      <c r="D90" s="47">
        <f t="shared" si="47"/>
        <v>3.6303753349182148</v>
      </c>
      <c r="E90" s="45">
        <v>23.35</v>
      </c>
      <c r="F90" s="46">
        <f t="shared" si="39"/>
        <v>1.5815470646518548</v>
      </c>
      <c r="G90" s="46">
        <f t="shared" si="40"/>
        <v>-4.1336150196142007E-2</v>
      </c>
      <c r="H90" s="47">
        <f t="shared" si="41"/>
        <v>3.769148799311048</v>
      </c>
    </row>
    <row r="91" spans="1:12" x14ac:dyDescent="0.2">
      <c r="A91" s="45">
        <v>21.65</v>
      </c>
      <c r="B91" s="46">
        <f t="shared" si="45"/>
        <v>1.6134375999755868</v>
      </c>
      <c r="C91" s="46">
        <f t="shared" si="46"/>
        <v>1.7375005733316407E-2</v>
      </c>
      <c r="D91" s="47">
        <f t="shared" si="47"/>
        <v>3.6348461137151826</v>
      </c>
      <c r="E91" s="45">
        <v>23.4</v>
      </c>
      <c r="F91" s="46">
        <f t="shared" si="39"/>
        <v>1.5794455096305069</v>
      </c>
      <c r="G91" s="46">
        <f t="shared" si="40"/>
        <v>-4.1733669444549371E-2</v>
      </c>
      <c r="H91" s="47">
        <f t="shared" si="41"/>
        <v>3.7716853568082049</v>
      </c>
    </row>
    <row r="92" spans="1:12" x14ac:dyDescent="0.2">
      <c r="A92" s="45">
        <v>21.7</v>
      </c>
      <c r="B92" s="46">
        <f t="shared" si="45"/>
        <v>1.6141547468128938</v>
      </c>
      <c r="C92" s="46">
        <f t="shared" si="46"/>
        <v>1.5182764895392609E-2</v>
      </c>
      <c r="D92" s="47">
        <f t="shared" si="47"/>
        <v>3.639345160651021</v>
      </c>
      <c r="E92" s="45">
        <v>23.45</v>
      </c>
      <c r="F92" s="46">
        <f t="shared" si="39"/>
        <v>1.5773312325503606</v>
      </c>
      <c r="G92" s="46">
        <f t="shared" si="40"/>
        <v>-4.2025063550265696E-2</v>
      </c>
      <c r="H92" s="47">
        <f t="shared" si="41"/>
        <v>3.7741112234425542</v>
      </c>
    </row>
    <row r="93" spans="1:12" x14ac:dyDescent="0.2">
      <c r="A93" s="45">
        <v>21.75</v>
      </c>
      <c r="B93" s="46">
        <f t="shared" si="45"/>
        <v>1.6147600436217362</v>
      </c>
      <c r="C93" s="46">
        <f t="shared" si="46"/>
        <v>1.2962533253000785E-2</v>
      </c>
      <c r="D93" s="47">
        <f t="shared" si="47"/>
        <v>3.6438668892816919</v>
      </c>
      <c r="E93" s="45">
        <v>23.5</v>
      </c>
      <c r="F93" s="46">
        <f t="shared" si="39"/>
        <v>1.5752095683572906</v>
      </c>
      <c r="G93" s="46">
        <f t="shared" si="40"/>
        <v>-4.2209992447623357E-2</v>
      </c>
      <c r="H93" s="47">
        <f t="shared" si="41"/>
        <v>3.776426078597737</v>
      </c>
    </row>
    <row r="94" spans="1:12" x14ac:dyDescent="0.2">
      <c r="A94" s="45">
        <v>21.8</v>
      </c>
      <c r="B94" s="46">
        <f t="shared" si="45"/>
        <v>1.6152524822077738</v>
      </c>
      <c r="C94" s="46">
        <f t="shared" si="46"/>
        <v>1.0719992166121184E-2</v>
      </c>
      <c r="D94" s="47">
        <f t="shared" si="47"/>
        <v>3.6484056426289224</v>
      </c>
      <c r="E94" s="45">
        <v>23.55</v>
      </c>
      <c r="F94" s="46">
        <f t="shared" si="39"/>
        <v>1.5730858530891403</v>
      </c>
      <c r="G94" s="46">
        <f t="shared" si="40"/>
        <v>-4.2288528781647461E-2</v>
      </c>
      <c r="H94" s="47">
        <f t="shared" si="41"/>
        <v>3.7786300142440745</v>
      </c>
    </row>
    <row r="95" spans="1:12" x14ac:dyDescent="0.2">
      <c r="A95" s="45">
        <v>21.85</v>
      </c>
      <c r="B95" s="46">
        <f t="shared" si="45"/>
        <v>1.6156313448433477</v>
      </c>
      <c r="C95" s="46">
        <f t="shared" si="46"/>
        <v>8.4608252365558911E-3</v>
      </c>
      <c r="D95" s="47">
        <f t="shared" si="47"/>
        <v>3.6529557613050434</v>
      </c>
      <c r="E95" s="45">
        <v>23.6</v>
      </c>
      <c r="F95" s="46">
        <f t="shared" si="39"/>
        <v>1.570965374250471</v>
      </c>
      <c r="G95" s="46">
        <f t="shared" si="40"/>
        <v>-4.2260868737824975E-2</v>
      </c>
      <c r="H95" s="47">
        <f t="shared" si="41"/>
        <v>3.7807232457693893</v>
      </c>
    </row>
    <row r="96" spans="1:12" x14ac:dyDescent="0.2">
      <c r="A96" s="45">
        <v>21.9</v>
      </c>
      <c r="B96" s="46">
        <f t="shared" si="45"/>
        <v>1.615896224487418</v>
      </c>
      <c r="C96" s="46">
        <f t="shared" si="46"/>
        <v>6.1907503340097314E-3</v>
      </c>
      <c r="D96" s="47">
        <f t="shared" si="47"/>
        <v>3.6575115514884451</v>
      </c>
      <c r="E96" s="45">
        <v>23.65</v>
      </c>
      <c r="F96" s="46">
        <f t="shared" si="39"/>
        <v>1.5688534055143437</v>
      </c>
      <c r="G96" s="46">
        <f t="shared" si="40"/>
        <v>-4.2127516184858216E-2</v>
      </c>
      <c r="H96" s="47">
        <f t="shared" si="41"/>
        <v>3.7827062961228002</v>
      </c>
    </row>
    <row r="97" spans="1:8" x14ac:dyDescent="0.2">
      <c r="A97" s="45">
        <v>21.95</v>
      </c>
      <c r="B97" s="46">
        <f t="shared" si="45"/>
        <v>1.6160469776549051</v>
      </c>
      <c r="C97" s="46">
        <f t="shared" si="46"/>
        <v>3.9154751937795496E-3</v>
      </c>
      <c r="D97" s="47">
        <f t="shared" si="47"/>
        <v>3.6620673293274004</v>
      </c>
      <c r="E97" s="45">
        <v>23.7</v>
      </c>
      <c r="F97" s="46">
        <f t="shared" si="39"/>
        <v>1.5667551586481956</v>
      </c>
      <c r="G97" s="46">
        <f t="shared" si="40"/>
        <v>-4.1889319401584135E-2</v>
      </c>
      <c r="H97" s="47">
        <f t="shared" si="41"/>
        <v>3.7845800325426695</v>
      </c>
    </row>
    <row r="98" spans="1:8" x14ac:dyDescent="0.2">
      <c r="A98" s="45">
        <v>22</v>
      </c>
      <c r="B98" s="46">
        <f t="shared" si="45"/>
        <v>1.6160837382910471</v>
      </c>
      <c r="C98" s="46">
        <f t="shared" si="46"/>
        <v>1.6406907609822774E-3</v>
      </c>
      <c r="D98" s="47">
        <f t="shared" si="47"/>
        <v>3.6666174275973336</v>
      </c>
      <c r="E98" s="45">
        <v>23.75</v>
      </c>
      <c r="F98" s="46">
        <f t="shared" si="39"/>
        <v>1.5646758467834851</v>
      </c>
      <c r="G98" s="46">
        <f t="shared" si="40"/>
        <v>-4.1547259780177814E-2</v>
      </c>
      <c r="H98" s="47">
        <f t="shared" si="41"/>
        <v>3.7863454552608284</v>
      </c>
    </row>
    <row r="99" spans="1:8" x14ac:dyDescent="0.2">
      <c r="A99" s="45">
        <v>22.05</v>
      </c>
      <c r="B99" s="46">
        <f t="shared" si="45"/>
        <v>1.6160069334564908</v>
      </c>
      <c r="C99" s="46">
        <f t="shared" si="46"/>
        <v>-6.2791798956229883E-4</v>
      </c>
      <c r="D99" s="47">
        <f t="shared" si="47"/>
        <v>3.6711561848824177</v>
      </c>
      <c r="E99" s="45">
        <v>23.8</v>
      </c>
      <c r="F99" s="46">
        <f t="shared" si="39"/>
        <v>1.5626205681304706</v>
      </c>
      <c r="G99" s="46">
        <f t="shared" si="40"/>
        <v>-4.1102615691194444E-2</v>
      </c>
      <c r="H99" s="47">
        <f t="shared" si="41"/>
        <v>3.7880038613686233</v>
      </c>
    </row>
    <row r="100" spans="1:8" x14ac:dyDescent="0.2">
      <c r="A100" s="45">
        <v>22.1</v>
      </c>
      <c r="B100" s="46">
        <f t="shared" si="45"/>
        <v>1.6158172753978988</v>
      </c>
      <c r="C100" s="46">
        <f t="shared" si="46"/>
        <v>-2.8847377535976548E-3</v>
      </c>
      <c r="D100" s="47">
        <f t="shared" si="47"/>
        <v>3.6756780112773049</v>
      </c>
      <c r="E100" s="45">
        <v>23.85</v>
      </c>
      <c r="F100" s="46">
        <f t="shared" si="39"/>
        <v>1.560594288921995</v>
      </c>
      <c r="G100" s="46">
        <f t="shared" si="40"/>
        <v>-4.0556988973180719E-2</v>
      </c>
      <c r="H100" s="47">
        <f t="shared" si="41"/>
        <v>3.7895568713075307</v>
      </c>
    </row>
    <row r="101" spans="1:8" x14ac:dyDescent="0.2">
      <c r="A101" s="45">
        <v>22.15</v>
      </c>
      <c r="B101" s="46">
        <f t="shared" si="45"/>
        <v>1.6155157392550796</v>
      </c>
      <c r="C101" s="46">
        <f t="shared" si="46"/>
        <v>-5.1241706168019263E-3</v>
      </c>
      <c r="D101" s="47">
        <f t="shared" si="47"/>
        <v>3.6801773321079461</v>
      </c>
      <c r="E101" s="45">
        <v>23.9</v>
      </c>
      <c r="F101" s="46">
        <f t="shared" si="39"/>
        <v>1.5586020513073893</v>
      </c>
      <c r="G101" s="46">
        <f t="shared" si="40"/>
        <v>-3.9912136387369568E-2</v>
      </c>
      <c r="H101" s="47">
        <f t="shared" si="41"/>
        <v>3.7910062603248345</v>
      </c>
    </row>
    <row r="102" spans="1:8" x14ac:dyDescent="0.2">
      <c r="A102" s="45">
        <v>22.2</v>
      </c>
      <c r="B102" s="46">
        <f t="shared" si="45"/>
        <v>1.61510359122359</v>
      </c>
      <c r="C102" s="46">
        <f t="shared" si="46"/>
        <v>-7.3407348805645256E-3</v>
      </c>
      <c r="D102" s="47">
        <f t="shared" si="47"/>
        <v>3.6846486887587986</v>
      </c>
      <c r="E102" s="45">
        <v>23.95</v>
      </c>
      <c r="F102" s="46">
        <f t="shared" si="39"/>
        <v>1.5566486151000725</v>
      </c>
      <c r="G102" s="46">
        <f t="shared" si="40"/>
        <v>-3.9170058885499071E-2</v>
      </c>
      <c r="H102" s="47">
        <f t="shared" si="41"/>
        <v>3.7923540477424234</v>
      </c>
    </row>
    <row r="103" spans="1:8" x14ac:dyDescent="0.2">
      <c r="A103" s="45">
        <v>22.25</v>
      </c>
      <c r="B103" s="46">
        <f t="shared" si="45"/>
        <v>1.6145823495886003</v>
      </c>
      <c r="C103" s="46">
        <f t="shared" si="46"/>
        <v>-9.5289965718405867E-3</v>
      </c>
      <c r="D103" s="47">
        <f t="shared" si="47"/>
        <v>3.6890866701840901</v>
      </c>
      <c r="E103" s="45">
        <v>24</v>
      </c>
      <c r="F103" s="46">
        <f t="shared" si="39"/>
        <v>1.5547386969735077</v>
      </c>
      <c r="G103" s="46">
        <f t="shared" si="40"/>
        <v>-3.8332985993706714E-2</v>
      </c>
      <c r="H103" s="47">
        <f t="shared" si="41"/>
        <v>3.7936024813416527</v>
      </c>
    </row>
    <row r="104" spans="1:8" x14ac:dyDescent="0.2">
      <c r="A104" s="45">
        <v>22.3</v>
      </c>
      <c r="B104" s="46">
        <f t="shared" si="45"/>
        <v>1.6139537997060993</v>
      </c>
      <c r="C104" s="46">
        <f t="shared" si="46"/>
        <v>-1.1683634885851113E-2</v>
      </c>
      <c r="D104" s="47">
        <f t="shared" si="47"/>
        <v>3.6934859783519238</v>
      </c>
      <c r="E104" s="45">
        <v>24.05</v>
      </c>
      <c r="F104" s="46">
        <f t="shared" si="39"/>
        <v>1.5528768820625822</v>
      </c>
      <c r="G104" s="46">
        <f t="shared" si="40"/>
        <v>-3.7403444032339195E-2</v>
      </c>
      <c r="H104" s="47">
        <f t="shared" si="41"/>
        <v>3.7947541055841096</v>
      </c>
    </row>
    <row r="105" spans="1:8" x14ac:dyDescent="0.2">
      <c r="A105" s="45">
        <v>22.35</v>
      </c>
      <c r="B105" s="46">
        <f t="shared" si="45"/>
        <v>1.6132200151610983</v>
      </c>
      <c r="C105" s="46">
        <f t="shared" si="46"/>
        <v>-1.3799399472571583E-2</v>
      </c>
      <c r="D105" s="47">
        <f t="shared" si="47"/>
        <v>3.6978413855321492</v>
      </c>
      <c r="E105" s="45">
        <v>24.1</v>
      </c>
      <c r="F105" s="46">
        <f t="shared" si="39"/>
        <v>1.5510676204674549</v>
      </c>
      <c r="G105" s="46">
        <f t="shared" si="40"/>
        <v>-3.6384168008270379E-2</v>
      </c>
      <c r="H105" s="47">
        <f t="shared" si="41"/>
        <v>3.7958116735048799</v>
      </c>
    </row>
    <row r="106" spans="1:8" x14ac:dyDescent="0.2">
      <c r="A106" s="45">
        <v>22.4</v>
      </c>
      <c r="B106" s="46">
        <f t="shared" si="45"/>
        <v>1.6123832520567636</v>
      </c>
      <c r="C106" s="46">
        <f t="shared" si="46"/>
        <v>-1.5871211446197631E-2</v>
      </c>
      <c r="D106" s="47">
        <f t="shared" si="47"/>
        <v>3.7021478353071919</v>
      </c>
      <c r="E106" s="45">
        <v>24.15</v>
      </c>
      <c r="F106" s="46">
        <f t="shared" si="39"/>
        <v>1.5493152271162896</v>
      </c>
      <c r="G106" s="46">
        <f t="shared" si="40"/>
        <v>-3.5278065884030596E-2</v>
      </c>
      <c r="H106" s="47">
        <f t="shared" si="41"/>
        <v>3.7967781109826122</v>
      </c>
    </row>
    <row r="107" spans="1:8" x14ac:dyDescent="0.2">
      <c r="A107" s="45">
        <v>22.45</v>
      </c>
      <c r="B107" s="46">
        <f t="shared" si="45"/>
        <v>1.611446091756721</v>
      </c>
      <c r="C107" s="46">
        <f t="shared" si="46"/>
        <v>-1.7894096356440681E-2</v>
      </c>
      <c r="D107" s="47">
        <f t="shared" si="47"/>
        <v>3.7064003755447037</v>
      </c>
      <c r="E107" s="45">
        <v>24.2</v>
      </c>
      <c r="F107" s="46">
        <f t="shared" si="39"/>
        <v>1.5476237662462937</v>
      </c>
      <c r="G107" s="46">
        <f t="shared" si="40"/>
        <v>-3.4088218040811302E-2</v>
      </c>
      <c r="H107" s="47">
        <f t="shared" si="41"/>
        <v>3.7976565162034519</v>
      </c>
    </row>
    <row r="108" spans="1:8" ht="10.8" thickBot="1" x14ac:dyDescent="0.25">
      <c r="A108" s="50">
        <v>22.5</v>
      </c>
      <c r="B108" s="51">
        <f t="shared" si="45"/>
        <v>1.6104113026716949</v>
      </c>
      <c r="C108" s="51">
        <f t="shared" si="46"/>
        <v>-1.9863227657086924E-2</v>
      </c>
      <c r="D108" s="52">
        <f t="shared" si="47"/>
        <v>3.7105942018674609</v>
      </c>
      <c r="E108" s="50">
        <v>24.25</v>
      </c>
      <c r="F108" s="51">
        <f t="shared" si="39"/>
        <v>1.545997276298571</v>
      </c>
      <c r="G108" s="51">
        <f t="shared" si="40"/>
        <v>-3.2817892566034512E-2</v>
      </c>
      <c r="H108" s="52">
        <f t="shared" si="41"/>
        <v>3.7984501749495263</v>
      </c>
    </row>
  </sheetData>
  <mergeCells count="1">
    <mergeCell ref="A1:H2"/>
  </mergeCells>
  <phoneticPr fontId="1" type="noConversion"/>
  <pageMargins left="0.75" right="0.54" top="1" bottom="1" header="0" footer="0"/>
  <pageSetup paperSize="11" orientation="portrait" horizontalDpi="0" verticalDpi="0" r:id="rId1"/>
  <headerFooter alignWithMargins="0"/>
  <rowBreaks count="2" manualBreakCount="2">
    <brk id="36" max="16383" man="1"/>
    <brk id="7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3</vt:i4>
      </vt:variant>
    </vt:vector>
  </HeadingPairs>
  <TitlesOfParts>
    <vt:vector size="7" baseType="lpstr">
      <vt:lpstr>Guia de manejo</vt:lpstr>
      <vt:lpstr>Interfaz</vt:lpstr>
      <vt:lpstr>Calculos</vt:lpstr>
      <vt:lpstr>Si y Ci</vt:lpstr>
      <vt:lpstr>Grafica Colineal</vt:lpstr>
      <vt:lpstr>Grafica Lateral</vt:lpstr>
      <vt:lpstr>Zoom lateral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</dc:creator>
  <cp:lastModifiedBy>Usuario de Windows</cp:lastModifiedBy>
  <cp:lastPrinted>2009-07-25T08:31:10Z</cp:lastPrinted>
  <dcterms:created xsi:type="dcterms:W3CDTF">2009-07-20T14:27:09Z</dcterms:created>
  <dcterms:modified xsi:type="dcterms:W3CDTF">2017-11-23T23:00:03Z</dcterms:modified>
</cp:coreProperties>
</file>